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Users/ARGOMENTI/Primo soccorso/Anno 2024/"/>
    </mc:Choice>
  </mc:AlternateContent>
  <xr:revisionPtr revIDLastSave="0" documentId="13_ncr:1_{4CE739D3-CE7D-FE44-BEC4-DCC008DBCD33}" xr6:coauthVersionLast="47" xr6:coauthVersionMax="47" xr10:uidLastSave="{00000000-0000-0000-0000-000000000000}"/>
  <bookViews>
    <workbookView xWindow="0" yWindow="760" windowWidth="30240" windowHeight="17500" xr2:uid="{7C910FB3-E83B-ED46-8B38-9A9DA78C3D9C}"/>
  </bookViews>
  <sheets>
    <sheet name="Foglio1" sheetId="1" r:id="rId1"/>
    <sheet name="Elenco verificatori" sheetId="2" r:id="rId2"/>
  </sheets>
  <externalReferences>
    <externalReference r:id="rId3"/>
  </externalReferences>
  <definedNames>
    <definedName name="SI">[1]VERIFICA!$S$4:$S$6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S8" i="1" s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30" i="1"/>
  <c r="N30" i="1" s="1"/>
  <c r="N12" i="1"/>
  <c r="A49" i="1" s="1"/>
  <c r="N13" i="1"/>
  <c r="A50" i="1" s="1"/>
  <c r="N14" i="1"/>
  <c r="A51" i="1" s="1"/>
  <c r="N15" i="1"/>
  <c r="A52" i="1" s="1"/>
  <c r="N16" i="1"/>
  <c r="A53" i="1" s="1"/>
  <c r="N17" i="1"/>
  <c r="A54" i="1" s="1"/>
  <c r="N18" i="1"/>
  <c r="A55" i="1" s="1"/>
  <c r="N19" i="1"/>
  <c r="A56" i="1" s="1"/>
  <c r="N20" i="1"/>
  <c r="A57" i="1" s="1"/>
  <c r="N21" i="1"/>
  <c r="A58" i="1" s="1"/>
  <c r="N22" i="1"/>
  <c r="A59" i="1" s="1"/>
  <c r="N23" i="1"/>
  <c r="A60" i="1" s="1"/>
  <c r="N24" i="1"/>
  <c r="A61" i="1" s="1"/>
  <c r="N25" i="1"/>
  <c r="N26" i="1"/>
  <c r="N27" i="1"/>
  <c r="N28" i="1"/>
  <c r="N11" i="1"/>
  <c r="A48" i="1" s="1"/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M36" i="1"/>
  <c r="M35" i="1"/>
  <c r="M45" i="1"/>
  <c r="M43" i="1"/>
  <c r="M34" i="1"/>
  <c r="M41" i="1"/>
  <c r="M33" i="1"/>
  <c r="M38" i="1"/>
  <c r="M37" i="1"/>
  <c r="M44" i="1"/>
  <c r="M42" i="1"/>
  <c r="M40" i="1"/>
  <c r="M32" i="1"/>
  <c r="M39" i="1"/>
  <c r="M31" i="1"/>
  <c r="M30" i="1"/>
  <c r="M12" i="1"/>
  <c r="M11" i="1"/>
  <c r="M18" i="1"/>
  <c r="M14" i="1"/>
  <c r="M21" i="1"/>
  <c r="M13" i="1"/>
  <c r="M19" i="1"/>
  <c r="M25" i="1"/>
  <c r="M17" i="1"/>
  <c r="M24" i="1"/>
  <c r="M16" i="1"/>
  <c r="M15" i="1"/>
  <c r="M22" i="1"/>
  <c r="M20" i="1"/>
</calcChain>
</file>

<file path=xl/sharedStrings.xml><?xml version="1.0" encoding="utf-8"?>
<sst xmlns="http://schemas.openxmlformats.org/spreadsheetml/2006/main" count="58" uniqueCount="49">
  <si>
    <t>VERIFICA CONTENUTO MINIMO DELLA CASSETTA DI PRIMO SOCCORSO</t>
  </si>
  <si>
    <t>MIN</t>
  </si>
  <si>
    <t>verifica del Giorno</t>
  </si>
  <si>
    <t>Nominativo Verificatore</t>
  </si>
  <si>
    <t>SI</t>
  </si>
  <si>
    <t>Ubicazione Cassetta di primo soccorso</t>
  </si>
  <si>
    <t>NO</t>
  </si>
  <si>
    <t>Ultima verifica antecedente</t>
  </si>
  <si>
    <t>La cassetta di Primo Soccorso risulta tenuta in posizione facilmente accessibile ed individuabile da segnaletica appropriata</t>
  </si>
  <si>
    <t>CONTENUTO MINIMO</t>
  </si>
  <si>
    <t>CONTENUTO AGGIUNTIVO ALLA DOTAZIONE MINIMA</t>
  </si>
  <si>
    <t>FIRMA DEL VERIFICATORE</t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</si>
  <si>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guanti sterili monouso (5 paia);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</si>
  <si>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visiera paraschizzi;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</si>
  <si>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flacone di soluzione cutanea di iodopovidone al 10% di iodio da 1 litro (1);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</si>
  <si>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flaconi di soluzione fisiologica ( sodio cloruro - 0, 9%) da 500 ml (3);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</si>
  <si>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compresse di garza sterile 10 x 10 in buste singole (10);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</si>
  <si>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compresse di garza sterile 18 x 40 in buste singole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</si>
  <si>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teli sterili monouso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</si>
  <si>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pinzette da medicazione sterili monouso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</si>
  <si>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confezione di rete elastica di misura media (1);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</si>
  <si>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confezione di cotone idrofilo (1);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</si>
  <si>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confezioni di cerotti di varie misure pronti all'uso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</si>
  <si>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rotoli di cerotto alto cm. 2,5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</si>
  <si>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un paio di forbici;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</si>
  <si>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lacci emostatici (3);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</si>
  <si>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ghiaccio pronto uso (due confezioni);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</si>
  <si>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sacchetti monouso per la raccolta di rifiuti sanitari (2);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</si>
  <si>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termometro;</t>
    </r>
  </si>
  <si>
    <r>
      <t></t>
    </r>
    <r>
      <rPr>
        <sz val="7"/>
        <color indexed="8"/>
        <rFont val="Century Gothic"/>
        <family val="1"/>
      </rPr>
      <t xml:space="preserve"> </t>
    </r>
    <r>
      <rPr>
        <sz val="14"/>
        <color indexed="8"/>
        <rFont val="Century Gothic"/>
        <family val="1"/>
      </rPr>
      <t>apparecchio per la misurazione della pressione arteriosa.</t>
    </r>
  </si>
  <si>
    <t>Art. 45 D.Lgs. 81/08 e, s.m.i. – Testo Unico / All. I Decreto 15 luglio 2003, n° 388</t>
  </si>
  <si>
    <t>Quantità rilevata presente e non scaduta</t>
  </si>
  <si>
    <t>Quantità mancante a completamento dotazione minima</t>
  </si>
  <si>
    <t>Quantità prevista</t>
  </si>
  <si>
    <t>Quantità minima che deve essere sempre presente</t>
  </si>
  <si>
    <t>Data di sadenza</t>
  </si>
  <si>
    <t>Nome e congnome del verificatore</t>
  </si>
  <si>
    <t>Lo stato è Scaduto?</t>
  </si>
  <si>
    <t>In parte</t>
  </si>
  <si>
    <t>SÌ, ma manca cartellonistica</t>
  </si>
  <si>
    <t>NON scade</t>
  </si>
  <si>
    <t>Cosa manca</t>
  </si>
  <si>
    <t>Cosa è scaduto</t>
  </si>
  <si>
    <t>Si può acquistare</t>
  </si>
  <si>
    <t>QUI</t>
  </si>
  <si>
    <t>ANCHE QUI</t>
  </si>
  <si>
    <t>Clicca su QUI oppure ANCHE QUI  per andare al sito</t>
  </si>
  <si>
    <t>lL'involucro della cassetta di Primo Soccorso risulta in buono stato di conservazione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</si>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</sst>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2"/>
      <color theme="1"/>
      <name val="Aptos Narrow"/>
      <family val="2"/>
      <scheme val="minor"/>
    </font>
    <font>
      <sz val="12"/>
      <color theme="1"/>
      <name val="Century Gothic"/>
      <family val="1"/>
    </font>
    <font>
      <b/>
      <sz val="16"/>
      <color theme="1"/>
      <name val="Century Gothic"/>
      <family val="1"/>
    </font>
    <font>
      <b/>
      <sz val="18"/>
      <color theme="1"/>
      <name val="Century Gothic"/>
      <family val="1"/>
    </font>
    <font>
      <b/>
      <sz val="24"/>
      <color theme="1"/>
      <name val="Century Gothic"/>
      <family val="1"/>
    </font>
    <font>
      <b/>
      <sz val="11"/>
      <color theme="1"/>
      <name val="Century Gothic"/>
      <family val="1"/>
    </font>
    <font>
      <sz val="14"/>
      <color rgb="FF000000"/>
      <name val="Century Gothic"/>
      <family val="1"/>
    </font>
    <font>
      <sz val="7"/>
      <color indexed="8"/>
      <name val="Century Gothic"/>
      <family val="1"/>
    </font>
    <font>
      <sz val="14"/>
      <color indexed="8"/>
      <name val="Century Gothic"/>
      <family val="1"/>
    </font>
    <font>
      <sz val="14"/>
      <color theme="1"/>
      <name val="Century Gothic"/>
      <family val="1"/>
    </font>
    <font>
      <sz val="14"/>
      <color rgb="FF0432FF"/>
      <name val="Century Gothic"/>
      <family val="1"/>
    </font>
    <font>
      <b/>
      <sz val="14"/>
      <color rgb="FF0432FF"/>
      <name val="Century Gothic"/>
      <family val="1"/>
    </font>
    <font>
      <b/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FF0000"/>
      <name val="Century Gothic"/>
      <family val="1"/>
    </font>
    <font>
      <b/>
      <sz val="12"/>
      <color theme="9" tint="-0.249977111117893"/>
      <name val="Century Gothic"/>
      <family val="1"/>
    </font>
    <font>
      <sz val="12"/>
      <color rgb="FFFF0000"/>
      <name val="Century Gothic"/>
      <family val="1"/>
    </font>
    <font>
      <sz val="12"/>
      <color rgb="FF0432FF"/>
      <name val="Century Gothic"/>
      <family val="1"/>
    </font>
    <font>
      <b/>
      <sz val="12"/>
      <color rgb="FF0432FF"/>
      <name val="Century Gothic"/>
      <family val="1"/>
    </font>
    <font>
      <i/>
      <sz val="11"/>
      <color theme="1"/>
      <name val="Century Gothic"/>
      <family val="1"/>
    </font>
    <font>
      <b/>
      <sz val="14"/>
      <color rgb="FFFF0000"/>
      <name val="Century Gothic"/>
      <family val="1"/>
    </font>
    <font>
      <u/>
      <sz val="12"/>
      <color theme="10"/>
      <name val="Aptos Narrow"/>
      <family val="2"/>
      <scheme val="minor"/>
    </font>
    <font>
      <b/>
      <sz val="10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14" fontId="1" fillId="3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5" fillId="0" borderId="0" xfId="0" applyFont="1"/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14" fontId="1" fillId="3" borderId="19" xfId="0" applyNumberFormat="1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14" fontId="1" fillId="5" borderId="17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4" fontId="1" fillId="3" borderId="17" xfId="0" applyNumberFormat="1" applyFont="1" applyFill="1" applyBorder="1" applyAlignment="1" applyProtection="1">
      <alignment horizontal="center" vertical="center"/>
      <protection locked="0"/>
    </xf>
    <xf numFmtId="14" fontId="1" fillId="5" borderId="17" xfId="0" applyNumberFormat="1" applyFont="1" applyFill="1" applyBorder="1" applyAlignment="1">
      <alignment horizontal="center" vertical="center"/>
    </xf>
    <xf numFmtId="14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21" fillId="6" borderId="2" xfId="1" applyFill="1" applyBorder="1" applyAlignment="1">
      <alignment horizontal="center" vertical="center"/>
    </xf>
    <xf numFmtId="0" fontId="21" fillId="6" borderId="10" xfId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4" fillId="4" borderId="0" xfId="0" applyFont="1" applyFill="1" applyAlignment="1">
      <alignment horizontal="center"/>
    </xf>
    <xf numFmtId="0" fontId="18" fillId="2" borderId="21" xfId="0" applyFont="1" applyFill="1" applyBorder="1" applyAlignment="1">
      <alignment horizontal="center" vertical="center" wrapText="1"/>
    </xf>
    <xf numFmtId="14" fontId="11" fillId="2" borderId="20" xfId="0" applyNumberFormat="1" applyFont="1" applyFill="1" applyBorder="1" applyAlignment="1" applyProtection="1">
      <alignment horizontal="center" vertical="center"/>
      <protection locked="0"/>
    </xf>
    <xf numFmtId="14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7" fillId="3" borderId="10" xfId="0" applyFont="1" applyFill="1" applyBorder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14" fontId="11" fillId="3" borderId="2" xfId="0" applyNumberFormat="1" applyFont="1" applyFill="1" applyBorder="1" applyAlignment="1" applyProtection="1">
      <alignment horizontal="center" vertical="center"/>
      <protection locked="0"/>
    </xf>
    <xf numFmtId="14" fontId="11" fillId="3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14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00FA0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rgb="FF00FA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RGOMENTI/Sicurezza/Anno%202024/Sito%20Testo%20Unico%20Sicurezza/OMAGGIO-GRATUITO-EXTRA-FILES-rxuqrs/EXCEL%20PRIMO%20SOCCORSO/verifica-contenuto-cassetta-primo-soccorso.xls" TargetMode="External"/><Relationship Id="rId1" Type="http://schemas.openxmlformats.org/officeDocument/2006/relationships/externalLinkPath" Target="/Users/ARGOMENTI/Sicurezza/Anno%202024/Sito%20Testo%20Unico%20Sicurezza/OMAGGIO-GRATUITO-EXTRA-FILES-rxuqrs/EXCEL%20PRIMO%20SOCCORSO/verifica-contenuto-cassetta-primo-soccor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RIFICA"/>
      <sheetName val="CREDIT"/>
    </sheetNames>
    <sheetDataSet>
      <sheetData sheetId="0">
        <row r="5">
          <cell r="S5" t="str">
            <v>SI</v>
          </cell>
        </row>
        <row r="6">
          <cell r="S6" t="str">
            <v>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mzn.eu/d/acR5Fo0" TargetMode="External"/><Relationship Id="rId1" Type="http://schemas.openxmlformats.org/officeDocument/2006/relationships/hyperlink" Target="https://www.bruneau.it/it/product/pacco-reintegro-ridotto-allegato-1-senza-sfigmomanometro-e-termometro-digitale/740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444F-4C9E-FC4B-9828-B840BD5B9FF2}">
  <sheetPr codeName="Foglio1">
    <pageSetUpPr fitToPage="1"/>
  </sheetPr>
  <dimension ref="A1:T83"/>
  <sheetViews>
    <sheetView tabSelected="1" topLeftCell="A37" zoomScaleNormal="100" zoomScalePageLayoutView="60" workbookViewId="0">
      <selection activeCell="J5" sqref="J5:N5"/>
    </sheetView>
  </sheetViews>
  <sheetFormatPr baseColWidth="10" defaultColWidth="0" defaultRowHeight="16" zeroHeight="1" outlineLevelCol="1" x14ac:dyDescent="0.2"/>
  <cols>
    <col min="1" max="3" width="8.83203125" style="1" customWidth="1"/>
    <col min="4" max="4" width="11.83203125" style="1" customWidth="1"/>
    <col min="5" max="8" width="8.83203125" style="1" customWidth="1"/>
    <col min="9" max="9" width="11.83203125" style="1" customWidth="1"/>
    <col min="10" max="10" width="8.83203125" style="1" customWidth="1"/>
    <col min="11" max="13" width="17.83203125" style="1" customWidth="1"/>
    <col min="14" max="15" width="22.1640625" style="1" customWidth="1"/>
    <col min="16" max="16" width="2" style="1" customWidth="1"/>
    <col min="17" max="17" width="22.1640625" style="1" customWidth="1"/>
    <col min="18" max="19" width="22.1640625" style="1" hidden="1" customWidth="1" outlineLevel="1"/>
    <col min="20" max="20" width="22.1640625" style="1" customWidth="1" collapsed="1"/>
    <col min="21" max="259" width="10.83203125" style="1" customWidth="1"/>
    <col min="260" max="267" width="8.83203125" style="1" customWidth="1"/>
    <col min="268" max="268" width="11.83203125" style="1" customWidth="1"/>
    <col min="269" max="269" width="8.83203125" style="1" customWidth="1"/>
    <col min="270" max="270" width="17.83203125" style="1" customWidth="1"/>
    <col min="271" max="271" width="22.1640625" style="1" customWidth="1"/>
    <col min="272" max="272" width="2" style="1" customWidth="1"/>
    <col min="273" max="515" width="0" style="1" hidden="1"/>
    <col min="516" max="523" width="8.83203125" style="1" customWidth="1"/>
    <col min="524" max="524" width="11.83203125" style="1" customWidth="1"/>
    <col min="525" max="525" width="8.83203125" style="1" customWidth="1"/>
    <col min="526" max="526" width="17.83203125" style="1" customWidth="1"/>
    <col min="527" max="527" width="22.1640625" style="1" customWidth="1"/>
    <col min="528" max="528" width="2" style="1" customWidth="1"/>
    <col min="529" max="771" width="0" style="1" hidden="1"/>
    <col min="772" max="779" width="8.83203125" style="1" customWidth="1"/>
    <col min="780" max="780" width="11.83203125" style="1" customWidth="1"/>
    <col min="781" max="781" width="8.83203125" style="1" customWidth="1"/>
    <col min="782" max="782" width="17.83203125" style="1" customWidth="1"/>
    <col min="783" max="783" width="22.1640625" style="1" customWidth="1"/>
    <col min="784" max="784" width="2" style="1" customWidth="1"/>
    <col min="785" max="1027" width="0" style="1" hidden="1"/>
    <col min="1028" max="1035" width="8.83203125" style="1" customWidth="1"/>
    <col min="1036" max="1036" width="11.83203125" style="1" customWidth="1"/>
    <col min="1037" max="1037" width="8.83203125" style="1" customWidth="1"/>
    <col min="1038" max="1038" width="17.83203125" style="1" customWidth="1"/>
    <col min="1039" max="1039" width="22.1640625" style="1" customWidth="1"/>
    <col min="1040" max="1040" width="2" style="1" customWidth="1"/>
    <col min="1041" max="1283" width="0" style="1" hidden="1"/>
    <col min="1284" max="1291" width="8.83203125" style="1" customWidth="1"/>
    <col min="1292" max="1292" width="11.83203125" style="1" customWidth="1"/>
    <col min="1293" max="1293" width="8.83203125" style="1" customWidth="1"/>
    <col min="1294" max="1294" width="17.83203125" style="1" customWidth="1"/>
    <col min="1295" max="1295" width="22.1640625" style="1" customWidth="1"/>
    <col min="1296" max="1296" width="2" style="1" customWidth="1"/>
    <col min="1297" max="1539" width="0" style="1" hidden="1"/>
    <col min="1540" max="1547" width="8.83203125" style="1" customWidth="1"/>
    <col min="1548" max="1548" width="11.83203125" style="1" customWidth="1"/>
    <col min="1549" max="1549" width="8.83203125" style="1" customWidth="1"/>
    <col min="1550" max="1550" width="17.83203125" style="1" customWidth="1"/>
    <col min="1551" max="1551" width="22.1640625" style="1" customWidth="1"/>
    <col min="1552" max="1552" width="2" style="1" customWidth="1"/>
    <col min="1553" max="1795" width="0" style="1" hidden="1"/>
    <col min="1796" max="1803" width="8.83203125" style="1" customWidth="1"/>
    <col min="1804" max="1804" width="11.83203125" style="1" customWidth="1"/>
    <col min="1805" max="1805" width="8.83203125" style="1" customWidth="1"/>
    <col min="1806" max="1806" width="17.83203125" style="1" customWidth="1"/>
    <col min="1807" max="1807" width="22.1640625" style="1" customWidth="1"/>
    <col min="1808" max="1808" width="2" style="1" customWidth="1"/>
    <col min="1809" max="2051" width="0" style="1" hidden="1"/>
    <col min="2052" max="2059" width="8.83203125" style="1" customWidth="1"/>
    <col min="2060" max="2060" width="11.83203125" style="1" customWidth="1"/>
    <col min="2061" max="2061" width="8.83203125" style="1" customWidth="1"/>
    <col min="2062" max="2062" width="17.83203125" style="1" customWidth="1"/>
    <col min="2063" max="2063" width="22.1640625" style="1" customWidth="1"/>
    <col min="2064" max="2064" width="2" style="1" customWidth="1"/>
    <col min="2065" max="2307" width="0" style="1" hidden="1"/>
    <col min="2308" max="2315" width="8.83203125" style="1" customWidth="1"/>
    <col min="2316" max="2316" width="11.83203125" style="1" customWidth="1"/>
    <col min="2317" max="2317" width="8.83203125" style="1" customWidth="1"/>
    <col min="2318" max="2318" width="17.83203125" style="1" customWidth="1"/>
    <col min="2319" max="2319" width="22.1640625" style="1" customWidth="1"/>
    <col min="2320" max="2320" width="2" style="1" customWidth="1"/>
    <col min="2321" max="2563" width="0" style="1" hidden="1"/>
    <col min="2564" max="2571" width="8.83203125" style="1" customWidth="1"/>
    <col min="2572" max="2572" width="11.83203125" style="1" customWidth="1"/>
    <col min="2573" max="2573" width="8.83203125" style="1" customWidth="1"/>
    <col min="2574" max="2574" width="17.83203125" style="1" customWidth="1"/>
    <col min="2575" max="2575" width="22.1640625" style="1" customWidth="1"/>
    <col min="2576" max="2576" width="2" style="1" customWidth="1"/>
    <col min="2577" max="2819" width="0" style="1" hidden="1"/>
    <col min="2820" max="2827" width="8.83203125" style="1" customWidth="1"/>
    <col min="2828" max="2828" width="11.83203125" style="1" customWidth="1"/>
    <col min="2829" max="2829" width="8.83203125" style="1" customWidth="1"/>
    <col min="2830" max="2830" width="17.83203125" style="1" customWidth="1"/>
    <col min="2831" max="2831" width="22.1640625" style="1" customWidth="1"/>
    <col min="2832" max="2832" width="2" style="1" customWidth="1"/>
    <col min="2833" max="3075" width="0" style="1" hidden="1"/>
    <col min="3076" max="3083" width="8.83203125" style="1" customWidth="1"/>
    <col min="3084" max="3084" width="11.83203125" style="1" customWidth="1"/>
    <col min="3085" max="3085" width="8.83203125" style="1" customWidth="1"/>
    <col min="3086" max="3086" width="17.83203125" style="1" customWidth="1"/>
    <col min="3087" max="3087" width="22.1640625" style="1" customWidth="1"/>
    <col min="3088" max="3088" width="2" style="1" customWidth="1"/>
    <col min="3089" max="3331" width="0" style="1" hidden="1"/>
    <col min="3332" max="3339" width="8.83203125" style="1" customWidth="1"/>
    <col min="3340" max="3340" width="11.83203125" style="1" customWidth="1"/>
    <col min="3341" max="3341" width="8.83203125" style="1" customWidth="1"/>
    <col min="3342" max="3342" width="17.83203125" style="1" customWidth="1"/>
    <col min="3343" max="3343" width="22.1640625" style="1" customWidth="1"/>
    <col min="3344" max="3344" width="2" style="1" customWidth="1"/>
    <col min="3345" max="3587" width="0" style="1" hidden="1"/>
    <col min="3588" max="3595" width="8.83203125" style="1" customWidth="1"/>
    <col min="3596" max="3596" width="11.83203125" style="1" customWidth="1"/>
    <col min="3597" max="3597" width="8.83203125" style="1" customWidth="1"/>
    <col min="3598" max="3598" width="17.83203125" style="1" customWidth="1"/>
    <col min="3599" max="3599" width="22.1640625" style="1" customWidth="1"/>
    <col min="3600" max="3600" width="2" style="1" customWidth="1"/>
    <col min="3601" max="3843" width="0" style="1" hidden="1"/>
    <col min="3844" max="3851" width="8.83203125" style="1" customWidth="1"/>
    <col min="3852" max="3852" width="11.83203125" style="1" customWidth="1"/>
    <col min="3853" max="3853" width="8.83203125" style="1" customWidth="1"/>
    <col min="3854" max="3854" width="17.83203125" style="1" customWidth="1"/>
    <col min="3855" max="3855" width="22.1640625" style="1" customWidth="1"/>
    <col min="3856" max="3856" width="2" style="1" customWidth="1"/>
    <col min="3857" max="4099" width="0" style="1" hidden="1"/>
    <col min="4100" max="4107" width="8.83203125" style="1" customWidth="1"/>
    <col min="4108" max="4108" width="11.83203125" style="1" customWidth="1"/>
    <col min="4109" max="4109" width="8.83203125" style="1" customWidth="1"/>
    <col min="4110" max="4110" width="17.83203125" style="1" customWidth="1"/>
    <col min="4111" max="4111" width="22.1640625" style="1" customWidth="1"/>
    <col min="4112" max="4112" width="2" style="1" customWidth="1"/>
    <col min="4113" max="4355" width="0" style="1" hidden="1"/>
    <col min="4356" max="4363" width="8.83203125" style="1" customWidth="1"/>
    <col min="4364" max="4364" width="11.83203125" style="1" customWidth="1"/>
    <col min="4365" max="4365" width="8.83203125" style="1" customWidth="1"/>
    <col min="4366" max="4366" width="17.83203125" style="1" customWidth="1"/>
    <col min="4367" max="4367" width="22.1640625" style="1" customWidth="1"/>
    <col min="4368" max="4368" width="2" style="1" customWidth="1"/>
    <col min="4369" max="4611" width="0" style="1" hidden="1"/>
    <col min="4612" max="4619" width="8.83203125" style="1" customWidth="1"/>
    <col min="4620" max="4620" width="11.83203125" style="1" customWidth="1"/>
    <col min="4621" max="4621" width="8.83203125" style="1" customWidth="1"/>
    <col min="4622" max="4622" width="17.83203125" style="1" customWidth="1"/>
    <col min="4623" max="4623" width="22.1640625" style="1" customWidth="1"/>
    <col min="4624" max="4624" width="2" style="1" customWidth="1"/>
    <col min="4625" max="4867" width="0" style="1" hidden="1"/>
    <col min="4868" max="4875" width="8.83203125" style="1" customWidth="1"/>
    <col min="4876" max="4876" width="11.83203125" style="1" customWidth="1"/>
    <col min="4877" max="4877" width="8.83203125" style="1" customWidth="1"/>
    <col min="4878" max="4878" width="17.83203125" style="1" customWidth="1"/>
    <col min="4879" max="4879" width="22.1640625" style="1" customWidth="1"/>
    <col min="4880" max="4880" width="2" style="1" customWidth="1"/>
    <col min="4881" max="5123" width="0" style="1" hidden="1"/>
    <col min="5124" max="5131" width="8.83203125" style="1" customWidth="1"/>
    <col min="5132" max="5132" width="11.83203125" style="1" customWidth="1"/>
    <col min="5133" max="5133" width="8.83203125" style="1" customWidth="1"/>
    <col min="5134" max="5134" width="17.83203125" style="1" customWidth="1"/>
    <col min="5135" max="5135" width="22.1640625" style="1" customWidth="1"/>
    <col min="5136" max="5136" width="2" style="1" customWidth="1"/>
    <col min="5137" max="5379" width="0" style="1" hidden="1"/>
    <col min="5380" max="5387" width="8.83203125" style="1" customWidth="1"/>
    <col min="5388" max="5388" width="11.83203125" style="1" customWidth="1"/>
    <col min="5389" max="5389" width="8.83203125" style="1" customWidth="1"/>
    <col min="5390" max="5390" width="17.83203125" style="1" customWidth="1"/>
    <col min="5391" max="5391" width="22.1640625" style="1" customWidth="1"/>
    <col min="5392" max="5392" width="2" style="1" customWidth="1"/>
    <col min="5393" max="5635" width="0" style="1" hidden="1"/>
    <col min="5636" max="5643" width="8.83203125" style="1" customWidth="1"/>
    <col min="5644" max="5644" width="11.83203125" style="1" customWidth="1"/>
    <col min="5645" max="5645" width="8.83203125" style="1" customWidth="1"/>
    <col min="5646" max="5646" width="17.83203125" style="1" customWidth="1"/>
    <col min="5647" max="5647" width="22.1640625" style="1" customWidth="1"/>
    <col min="5648" max="5648" width="2" style="1" customWidth="1"/>
    <col min="5649" max="5891" width="0" style="1" hidden="1"/>
    <col min="5892" max="5899" width="8.83203125" style="1" customWidth="1"/>
    <col min="5900" max="5900" width="11.83203125" style="1" customWidth="1"/>
    <col min="5901" max="5901" width="8.83203125" style="1" customWidth="1"/>
    <col min="5902" max="5902" width="17.83203125" style="1" customWidth="1"/>
    <col min="5903" max="5903" width="22.1640625" style="1" customWidth="1"/>
    <col min="5904" max="5904" width="2" style="1" customWidth="1"/>
    <col min="5905" max="6147" width="0" style="1" hidden="1"/>
    <col min="6148" max="6155" width="8.83203125" style="1" customWidth="1"/>
    <col min="6156" max="6156" width="11.83203125" style="1" customWidth="1"/>
    <col min="6157" max="6157" width="8.83203125" style="1" customWidth="1"/>
    <col min="6158" max="6158" width="17.83203125" style="1" customWidth="1"/>
    <col min="6159" max="6159" width="22.1640625" style="1" customWidth="1"/>
    <col min="6160" max="6160" width="2" style="1" customWidth="1"/>
    <col min="6161" max="6403" width="0" style="1" hidden="1"/>
    <col min="6404" max="6411" width="8.83203125" style="1" customWidth="1"/>
    <col min="6412" max="6412" width="11.83203125" style="1" customWidth="1"/>
    <col min="6413" max="6413" width="8.83203125" style="1" customWidth="1"/>
    <col min="6414" max="6414" width="17.83203125" style="1" customWidth="1"/>
    <col min="6415" max="6415" width="22.1640625" style="1" customWidth="1"/>
    <col min="6416" max="6416" width="2" style="1" customWidth="1"/>
    <col min="6417" max="6659" width="0" style="1" hidden="1"/>
    <col min="6660" max="6667" width="8.83203125" style="1" customWidth="1"/>
    <col min="6668" max="6668" width="11.83203125" style="1" customWidth="1"/>
    <col min="6669" max="6669" width="8.83203125" style="1" customWidth="1"/>
    <col min="6670" max="6670" width="17.83203125" style="1" customWidth="1"/>
    <col min="6671" max="6671" width="22.1640625" style="1" customWidth="1"/>
    <col min="6672" max="6672" width="2" style="1" customWidth="1"/>
    <col min="6673" max="6915" width="0" style="1" hidden="1"/>
    <col min="6916" max="6923" width="8.83203125" style="1" customWidth="1"/>
    <col min="6924" max="6924" width="11.83203125" style="1" customWidth="1"/>
    <col min="6925" max="6925" width="8.83203125" style="1" customWidth="1"/>
    <col min="6926" max="6926" width="17.83203125" style="1" customWidth="1"/>
    <col min="6927" max="6927" width="22.1640625" style="1" customWidth="1"/>
    <col min="6928" max="6928" width="2" style="1" customWidth="1"/>
    <col min="6929" max="7171" width="0" style="1" hidden="1"/>
    <col min="7172" max="7179" width="8.83203125" style="1" customWidth="1"/>
    <col min="7180" max="7180" width="11.83203125" style="1" customWidth="1"/>
    <col min="7181" max="7181" width="8.83203125" style="1" customWidth="1"/>
    <col min="7182" max="7182" width="17.83203125" style="1" customWidth="1"/>
    <col min="7183" max="7183" width="22.1640625" style="1" customWidth="1"/>
    <col min="7184" max="7184" width="2" style="1" customWidth="1"/>
    <col min="7185" max="7427" width="0" style="1" hidden="1"/>
    <col min="7428" max="7435" width="8.83203125" style="1" customWidth="1"/>
    <col min="7436" max="7436" width="11.83203125" style="1" customWidth="1"/>
    <col min="7437" max="7437" width="8.83203125" style="1" customWidth="1"/>
    <col min="7438" max="7438" width="17.83203125" style="1" customWidth="1"/>
    <col min="7439" max="7439" width="22.1640625" style="1" customWidth="1"/>
    <col min="7440" max="7440" width="2" style="1" customWidth="1"/>
    <col min="7441" max="7683" width="0" style="1" hidden="1"/>
    <col min="7684" max="7691" width="8.83203125" style="1" customWidth="1"/>
    <col min="7692" max="7692" width="11.83203125" style="1" customWidth="1"/>
    <col min="7693" max="7693" width="8.83203125" style="1" customWidth="1"/>
    <col min="7694" max="7694" width="17.83203125" style="1" customWidth="1"/>
    <col min="7695" max="7695" width="22.1640625" style="1" customWidth="1"/>
    <col min="7696" max="7696" width="2" style="1" customWidth="1"/>
    <col min="7697" max="7939" width="0" style="1" hidden="1"/>
    <col min="7940" max="7947" width="8.83203125" style="1" customWidth="1"/>
    <col min="7948" max="7948" width="11.83203125" style="1" customWidth="1"/>
    <col min="7949" max="7949" width="8.83203125" style="1" customWidth="1"/>
    <col min="7950" max="7950" width="17.83203125" style="1" customWidth="1"/>
    <col min="7951" max="7951" width="22.1640625" style="1" customWidth="1"/>
    <col min="7952" max="7952" width="2" style="1" customWidth="1"/>
    <col min="7953" max="8195" width="0" style="1" hidden="1"/>
    <col min="8196" max="8203" width="8.83203125" style="1" customWidth="1"/>
    <col min="8204" max="8204" width="11.83203125" style="1" customWidth="1"/>
    <col min="8205" max="8205" width="8.83203125" style="1" customWidth="1"/>
    <col min="8206" max="8206" width="17.83203125" style="1" customWidth="1"/>
    <col min="8207" max="8207" width="22.1640625" style="1" customWidth="1"/>
    <col min="8208" max="8208" width="2" style="1" customWidth="1"/>
    <col min="8209" max="8451" width="0" style="1" hidden="1"/>
    <col min="8452" max="8459" width="8.83203125" style="1" customWidth="1"/>
    <col min="8460" max="8460" width="11.83203125" style="1" customWidth="1"/>
    <col min="8461" max="8461" width="8.83203125" style="1" customWidth="1"/>
    <col min="8462" max="8462" width="17.83203125" style="1" customWidth="1"/>
    <col min="8463" max="8463" width="22.1640625" style="1" customWidth="1"/>
    <col min="8464" max="8464" width="2" style="1" customWidth="1"/>
    <col min="8465" max="8707" width="0" style="1" hidden="1"/>
    <col min="8708" max="8715" width="8.83203125" style="1" customWidth="1"/>
    <col min="8716" max="8716" width="11.83203125" style="1" customWidth="1"/>
    <col min="8717" max="8717" width="8.83203125" style="1" customWidth="1"/>
    <col min="8718" max="8718" width="17.83203125" style="1" customWidth="1"/>
    <col min="8719" max="8719" width="22.1640625" style="1" customWidth="1"/>
    <col min="8720" max="8720" width="2" style="1" customWidth="1"/>
    <col min="8721" max="8963" width="0" style="1" hidden="1"/>
    <col min="8964" max="8971" width="8.83203125" style="1" customWidth="1"/>
    <col min="8972" max="8972" width="11.83203125" style="1" customWidth="1"/>
    <col min="8973" max="8973" width="8.83203125" style="1" customWidth="1"/>
    <col min="8974" max="8974" width="17.83203125" style="1" customWidth="1"/>
    <col min="8975" max="8975" width="22.1640625" style="1" customWidth="1"/>
    <col min="8976" max="8976" width="2" style="1" customWidth="1"/>
    <col min="8977" max="9219" width="0" style="1" hidden="1"/>
    <col min="9220" max="9227" width="8.83203125" style="1" customWidth="1"/>
    <col min="9228" max="9228" width="11.83203125" style="1" customWidth="1"/>
    <col min="9229" max="9229" width="8.83203125" style="1" customWidth="1"/>
    <col min="9230" max="9230" width="17.83203125" style="1" customWidth="1"/>
    <col min="9231" max="9231" width="22.1640625" style="1" customWidth="1"/>
    <col min="9232" max="9232" width="2" style="1" customWidth="1"/>
    <col min="9233" max="9475" width="0" style="1" hidden="1"/>
    <col min="9476" max="9483" width="8.83203125" style="1" customWidth="1"/>
    <col min="9484" max="9484" width="11.83203125" style="1" customWidth="1"/>
    <col min="9485" max="9485" width="8.83203125" style="1" customWidth="1"/>
    <col min="9486" max="9486" width="17.83203125" style="1" customWidth="1"/>
    <col min="9487" max="9487" width="22.1640625" style="1" customWidth="1"/>
    <col min="9488" max="9488" width="2" style="1" customWidth="1"/>
    <col min="9489" max="9731" width="0" style="1" hidden="1"/>
    <col min="9732" max="9739" width="8.83203125" style="1" customWidth="1"/>
    <col min="9740" max="9740" width="11.83203125" style="1" customWidth="1"/>
    <col min="9741" max="9741" width="8.83203125" style="1" customWidth="1"/>
    <col min="9742" max="9742" width="17.83203125" style="1" customWidth="1"/>
    <col min="9743" max="9743" width="22.1640625" style="1" customWidth="1"/>
    <col min="9744" max="9744" width="2" style="1" customWidth="1"/>
    <col min="9745" max="9987" width="0" style="1" hidden="1"/>
    <col min="9988" max="9995" width="8.83203125" style="1" customWidth="1"/>
    <col min="9996" max="9996" width="11.83203125" style="1" customWidth="1"/>
    <col min="9997" max="9997" width="8.83203125" style="1" customWidth="1"/>
    <col min="9998" max="9998" width="17.83203125" style="1" customWidth="1"/>
    <col min="9999" max="9999" width="22.1640625" style="1" customWidth="1"/>
    <col min="10000" max="10000" width="2" style="1" customWidth="1"/>
    <col min="10001" max="10243" width="0" style="1" hidden="1"/>
    <col min="10244" max="10251" width="8.83203125" style="1" customWidth="1"/>
    <col min="10252" max="10252" width="11.83203125" style="1" customWidth="1"/>
    <col min="10253" max="10253" width="8.83203125" style="1" customWidth="1"/>
    <col min="10254" max="10254" width="17.83203125" style="1" customWidth="1"/>
    <col min="10255" max="10255" width="22.1640625" style="1" customWidth="1"/>
    <col min="10256" max="10256" width="2" style="1" customWidth="1"/>
    <col min="10257" max="10499" width="0" style="1" hidden="1"/>
    <col min="10500" max="10507" width="8.83203125" style="1" customWidth="1"/>
    <col min="10508" max="10508" width="11.83203125" style="1" customWidth="1"/>
    <col min="10509" max="10509" width="8.83203125" style="1" customWidth="1"/>
    <col min="10510" max="10510" width="17.83203125" style="1" customWidth="1"/>
    <col min="10511" max="10511" width="22.1640625" style="1" customWidth="1"/>
    <col min="10512" max="10512" width="2" style="1" customWidth="1"/>
    <col min="10513" max="10755" width="0" style="1" hidden="1"/>
    <col min="10756" max="10763" width="8.83203125" style="1" customWidth="1"/>
    <col min="10764" max="10764" width="11.83203125" style="1" customWidth="1"/>
    <col min="10765" max="10765" width="8.83203125" style="1" customWidth="1"/>
    <col min="10766" max="10766" width="17.83203125" style="1" customWidth="1"/>
    <col min="10767" max="10767" width="22.1640625" style="1" customWidth="1"/>
    <col min="10768" max="10768" width="2" style="1" customWidth="1"/>
    <col min="10769" max="11011" width="0" style="1" hidden="1"/>
    <col min="11012" max="11019" width="8.83203125" style="1" customWidth="1"/>
    <col min="11020" max="11020" width="11.83203125" style="1" customWidth="1"/>
    <col min="11021" max="11021" width="8.83203125" style="1" customWidth="1"/>
    <col min="11022" max="11022" width="17.83203125" style="1" customWidth="1"/>
    <col min="11023" max="11023" width="22.1640625" style="1" customWidth="1"/>
    <col min="11024" max="11024" width="2" style="1" customWidth="1"/>
    <col min="11025" max="11267" width="0" style="1" hidden="1"/>
    <col min="11268" max="11275" width="8.83203125" style="1" customWidth="1"/>
    <col min="11276" max="11276" width="11.83203125" style="1" customWidth="1"/>
    <col min="11277" max="11277" width="8.83203125" style="1" customWidth="1"/>
    <col min="11278" max="11278" width="17.83203125" style="1" customWidth="1"/>
    <col min="11279" max="11279" width="22.1640625" style="1" customWidth="1"/>
    <col min="11280" max="11280" width="2" style="1" customWidth="1"/>
    <col min="11281" max="11523" width="0" style="1" hidden="1"/>
    <col min="11524" max="11531" width="8.83203125" style="1" customWidth="1"/>
    <col min="11532" max="11532" width="11.83203125" style="1" customWidth="1"/>
    <col min="11533" max="11533" width="8.83203125" style="1" customWidth="1"/>
    <col min="11534" max="11534" width="17.83203125" style="1" customWidth="1"/>
    <col min="11535" max="11535" width="22.1640625" style="1" customWidth="1"/>
    <col min="11536" max="11536" width="2" style="1" customWidth="1"/>
    <col min="11537" max="11779" width="0" style="1" hidden="1"/>
    <col min="11780" max="11787" width="8.83203125" style="1" customWidth="1"/>
    <col min="11788" max="11788" width="11.83203125" style="1" customWidth="1"/>
    <col min="11789" max="11789" width="8.83203125" style="1" customWidth="1"/>
    <col min="11790" max="11790" width="17.83203125" style="1" customWidth="1"/>
    <col min="11791" max="11791" width="22.1640625" style="1" customWidth="1"/>
    <col min="11792" max="11792" width="2" style="1" customWidth="1"/>
    <col min="11793" max="12035" width="0" style="1" hidden="1"/>
    <col min="12036" max="12043" width="8.83203125" style="1" customWidth="1"/>
    <col min="12044" max="12044" width="11.83203125" style="1" customWidth="1"/>
    <col min="12045" max="12045" width="8.83203125" style="1" customWidth="1"/>
    <col min="12046" max="12046" width="17.83203125" style="1" customWidth="1"/>
    <col min="12047" max="12047" width="22.1640625" style="1" customWidth="1"/>
    <col min="12048" max="12048" width="2" style="1" customWidth="1"/>
    <col min="12049" max="12291" width="0" style="1" hidden="1"/>
    <col min="12292" max="12299" width="8.83203125" style="1" customWidth="1"/>
    <col min="12300" max="12300" width="11.83203125" style="1" customWidth="1"/>
    <col min="12301" max="12301" width="8.83203125" style="1" customWidth="1"/>
    <col min="12302" max="12302" width="17.83203125" style="1" customWidth="1"/>
    <col min="12303" max="12303" width="22.1640625" style="1" customWidth="1"/>
    <col min="12304" max="12304" width="2" style="1" customWidth="1"/>
    <col min="12305" max="12547" width="0" style="1" hidden="1"/>
    <col min="12548" max="12555" width="8.83203125" style="1" customWidth="1"/>
    <col min="12556" max="12556" width="11.83203125" style="1" customWidth="1"/>
    <col min="12557" max="12557" width="8.83203125" style="1" customWidth="1"/>
    <col min="12558" max="12558" width="17.83203125" style="1" customWidth="1"/>
    <col min="12559" max="12559" width="22.1640625" style="1" customWidth="1"/>
    <col min="12560" max="12560" width="2" style="1" customWidth="1"/>
    <col min="12561" max="12803" width="0" style="1" hidden="1"/>
    <col min="12804" max="12811" width="8.83203125" style="1" customWidth="1"/>
    <col min="12812" max="12812" width="11.83203125" style="1" customWidth="1"/>
    <col min="12813" max="12813" width="8.83203125" style="1" customWidth="1"/>
    <col min="12814" max="12814" width="17.83203125" style="1" customWidth="1"/>
    <col min="12815" max="12815" width="22.1640625" style="1" customWidth="1"/>
    <col min="12816" max="12816" width="2" style="1" customWidth="1"/>
    <col min="12817" max="13059" width="0" style="1" hidden="1"/>
    <col min="13060" max="13067" width="8.83203125" style="1" customWidth="1"/>
    <col min="13068" max="13068" width="11.83203125" style="1" customWidth="1"/>
    <col min="13069" max="13069" width="8.83203125" style="1" customWidth="1"/>
    <col min="13070" max="13070" width="17.83203125" style="1" customWidth="1"/>
    <col min="13071" max="13071" width="22.1640625" style="1" customWidth="1"/>
    <col min="13072" max="13072" width="2" style="1" customWidth="1"/>
    <col min="13073" max="13315" width="0" style="1" hidden="1"/>
    <col min="13316" max="13323" width="8.83203125" style="1" customWidth="1"/>
    <col min="13324" max="13324" width="11.83203125" style="1" customWidth="1"/>
    <col min="13325" max="13325" width="8.83203125" style="1" customWidth="1"/>
    <col min="13326" max="13326" width="17.83203125" style="1" customWidth="1"/>
    <col min="13327" max="13327" width="22.1640625" style="1" customWidth="1"/>
    <col min="13328" max="13328" width="2" style="1" customWidth="1"/>
    <col min="13329" max="13571" width="0" style="1" hidden="1"/>
    <col min="13572" max="13579" width="8.83203125" style="1" customWidth="1"/>
    <col min="13580" max="13580" width="11.83203125" style="1" customWidth="1"/>
    <col min="13581" max="13581" width="8.83203125" style="1" customWidth="1"/>
    <col min="13582" max="13582" width="17.83203125" style="1" customWidth="1"/>
    <col min="13583" max="13583" width="22.1640625" style="1" customWidth="1"/>
    <col min="13584" max="13584" width="2" style="1" customWidth="1"/>
    <col min="13585" max="13827" width="0" style="1" hidden="1"/>
    <col min="13828" max="13835" width="8.83203125" style="1" customWidth="1"/>
    <col min="13836" max="13836" width="11.83203125" style="1" customWidth="1"/>
    <col min="13837" max="13837" width="8.83203125" style="1" customWidth="1"/>
    <col min="13838" max="13838" width="17.83203125" style="1" customWidth="1"/>
    <col min="13839" max="13839" width="22.1640625" style="1" customWidth="1"/>
    <col min="13840" max="13840" width="2" style="1" customWidth="1"/>
    <col min="13841" max="14083" width="0" style="1" hidden="1"/>
    <col min="14084" max="14091" width="8.83203125" style="1" customWidth="1"/>
    <col min="14092" max="14092" width="11.83203125" style="1" customWidth="1"/>
    <col min="14093" max="14093" width="8.83203125" style="1" customWidth="1"/>
    <col min="14094" max="14094" width="17.83203125" style="1" customWidth="1"/>
    <col min="14095" max="14095" width="22.1640625" style="1" customWidth="1"/>
    <col min="14096" max="14096" width="2" style="1" customWidth="1"/>
    <col min="14097" max="14339" width="0" style="1" hidden="1"/>
    <col min="14340" max="14347" width="8.83203125" style="1" customWidth="1"/>
    <col min="14348" max="14348" width="11.83203125" style="1" customWidth="1"/>
    <col min="14349" max="14349" width="8.83203125" style="1" customWidth="1"/>
    <col min="14350" max="14350" width="17.83203125" style="1" customWidth="1"/>
    <col min="14351" max="14351" width="22.1640625" style="1" customWidth="1"/>
    <col min="14352" max="14352" width="2" style="1" customWidth="1"/>
    <col min="14353" max="14595" width="0" style="1" hidden="1"/>
    <col min="14596" max="14603" width="8.83203125" style="1" customWidth="1"/>
    <col min="14604" max="14604" width="11.83203125" style="1" customWidth="1"/>
    <col min="14605" max="14605" width="8.83203125" style="1" customWidth="1"/>
    <col min="14606" max="14606" width="17.83203125" style="1" customWidth="1"/>
    <col min="14607" max="14607" width="22.1640625" style="1" customWidth="1"/>
    <col min="14608" max="14608" width="2" style="1" customWidth="1"/>
    <col min="14609" max="14851" width="0" style="1" hidden="1"/>
    <col min="14852" max="14859" width="8.83203125" style="1" customWidth="1"/>
    <col min="14860" max="14860" width="11.83203125" style="1" customWidth="1"/>
    <col min="14861" max="14861" width="8.83203125" style="1" customWidth="1"/>
    <col min="14862" max="14862" width="17.83203125" style="1" customWidth="1"/>
    <col min="14863" max="14863" width="22.1640625" style="1" customWidth="1"/>
    <col min="14864" max="14864" width="2" style="1" customWidth="1"/>
    <col min="14865" max="15107" width="0" style="1" hidden="1"/>
    <col min="15108" max="15115" width="8.83203125" style="1" customWidth="1"/>
    <col min="15116" max="15116" width="11.83203125" style="1" customWidth="1"/>
    <col min="15117" max="15117" width="8.83203125" style="1" customWidth="1"/>
    <col min="15118" max="15118" width="17.83203125" style="1" customWidth="1"/>
    <col min="15119" max="15119" width="22.1640625" style="1" customWidth="1"/>
    <col min="15120" max="15120" width="2" style="1" customWidth="1"/>
    <col min="15121" max="15363" width="0" style="1" hidden="1"/>
    <col min="15364" max="15371" width="8.83203125" style="1" customWidth="1"/>
    <col min="15372" max="15372" width="11.83203125" style="1" customWidth="1"/>
    <col min="15373" max="15373" width="8.83203125" style="1" customWidth="1"/>
    <col min="15374" max="15374" width="17.83203125" style="1" customWidth="1"/>
    <col min="15375" max="15375" width="22.1640625" style="1" customWidth="1"/>
    <col min="15376" max="15376" width="2" style="1" customWidth="1"/>
    <col min="15377" max="15619" width="0" style="1" hidden="1"/>
    <col min="15620" max="15627" width="8.83203125" style="1" customWidth="1"/>
    <col min="15628" max="15628" width="11.83203125" style="1" customWidth="1"/>
    <col min="15629" max="15629" width="8.83203125" style="1" customWidth="1"/>
    <col min="15630" max="15630" width="17.83203125" style="1" customWidth="1"/>
    <col min="15631" max="15631" width="22.1640625" style="1" customWidth="1"/>
    <col min="15632" max="15632" width="2" style="1" customWidth="1"/>
    <col min="15633" max="15875" width="0" style="1" hidden="1"/>
    <col min="15876" max="15883" width="8.83203125" style="1" customWidth="1"/>
    <col min="15884" max="15884" width="11.83203125" style="1" customWidth="1"/>
    <col min="15885" max="15885" width="8.83203125" style="1" customWidth="1"/>
    <col min="15886" max="15886" width="17.83203125" style="1" customWidth="1"/>
    <col min="15887" max="15887" width="22.1640625" style="1" customWidth="1"/>
    <col min="15888" max="15888" width="2" style="1" customWidth="1"/>
    <col min="15889" max="16131" width="0" style="1" hidden="1"/>
    <col min="16132" max="16139" width="8.83203125" style="1" customWidth="1"/>
    <col min="16140" max="16140" width="11.83203125" style="1" customWidth="1"/>
    <col min="16141" max="16141" width="8.83203125" style="1" customWidth="1"/>
    <col min="16142" max="16142" width="17.83203125" style="1" customWidth="1"/>
    <col min="16143" max="16143" width="22.1640625" style="1" customWidth="1"/>
    <col min="16144" max="16144" width="2" style="1" customWidth="1"/>
    <col min="16145" max="16384" width="0" style="1" hidden="1"/>
  </cols>
  <sheetData>
    <row r="1" spans="1:19" x14ac:dyDescent="0.2"/>
    <row r="2" spans="1:19" ht="23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2"/>
      <c r="M2" s="12"/>
      <c r="N2" s="2"/>
      <c r="O2" s="2"/>
    </row>
    <row r="3" spans="1:19" x14ac:dyDescent="0.2">
      <c r="A3" s="101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"/>
      <c r="S3" s="1" t="s">
        <v>1</v>
      </c>
    </row>
    <row r="4" spans="1:19" ht="17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18" x14ac:dyDescent="0.2">
      <c r="A5" s="102" t="s">
        <v>2</v>
      </c>
      <c r="B5" s="103"/>
      <c r="C5" s="103"/>
      <c r="D5" s="104"/>
      <c r="E5" s="104"/>
      <c r="F5" s="104"/>
      <c r="G5" s="103" t="s">
        <v>3</v>
      </c>
      <c r="H5" s="103"/>
      <c r="I5" s="103"/>
      <c r="J5" s="105"/>
      <c r="K5" s="105"/>
      <c r="L5" s="106"/>
      <c r="M5" s="106"/>
      <c r="N5" s="106"/>
      <c r="O5" s="43" t="s">
        <v>48</v>
      </c>
    </row>
    <row r="6" spans="1:19" ht="18" x14ac:dyDescent="0.2">
      <c r="A6" s="6" t="s">
        <v>5</v>
      </c>
      <c r="B6" s="7"/>
      <c r="C6" s="7"/>
      <c r="D6" s="8"/>
      <c r="E6" s="8"/>
      <c r="F6" s="8"/>
      <c r="G6" s="91"/>
      <c r="H6" s="91"/>
      <c r="I6" s="91"/>
      <c r="J6" s="91"/>
      <c r="K6" s="91"/>
      <c r="L6" s="92"/>
      <c r="M6" s="92"/>
      <c r="N6" s="92"/>
      <c r="O6" s="44"/>
    </row>
    <row r="7" spans="1:19" ht="21" x14ac:dyDescent="0.2">
      <c r="A7" s="93" t="s">
        <v>7</v>
      </c>
      <c r="B7" s="94"/>
      <c r="C7" s="94"/>
      <c r="D7" s="94"/>
      <c r="E7" s="94"/>
      <c r="F7" s="94"/>
      <c r="G7" s="95"/>
      <c r="H7" s="95"/>
      <c r="I7" s="95"/>
      <c r="J7" s="96"/>
      <c r="K7" s="96"/>
      <c r="L7" s="97"/>
      <c r="M7" s="97"/>
      <c r="N7" s="97"/>
      <c r="O7" s="44"/>
    </row>
    <row r="8" spans="1:19" ht="30" x14ac:dyDescent="0.2">
      <c r="A8" s="98" t="s">
        <v>8</v>
      </c>
      <c r="B8" s="99"/>
      <c r="C8" s="99"/>
      <c r="D8" s="99"/>
      <c r="E8" s="99"/>
      <c r="F8" s="99"/>
      <c r="G8" s="99"/>
      <c r="H8" s="99"/>
      <c r="I8" s="99"/>
      <c r="J8" s="99"/>
      <c r="K8" s="85"/>
      <c r="L8" s="86"/>
      <c r="M8" s="86"/>
      <c r="N8" s="86"/>
      <c r="O8" s="44"/>
      <c r="R8" s="13">
        <f ca="1">TODAY()</f>
        <v>45350</v>
      </c>
      <c r="S8" s="13">
        <f ca="1">SUM(R8+60)</f>
        <v>45410</v>
      </c>
    </row>
    <row r="9" spans="1:19" ht="31" thickBot="1" x14ac:dyDescent="0.25">
      <c r="A9" s="83" t="s">
        <v>47</v>
      </c>
      <c r="B9" s="84"/>
      <c r="C9" s="84"/>
      <c r="D9" s="84"/>
      <c r="E9" s="84"/>
      <c r="F9" s="84"/>
      <c r="G9" s="84"/>
      <c r="H9" s="84"/>
      <c r="I9" s="84"/>
      <c r="J9" s="84"/>
      <c r="K9" s="85"/>
      <c r="L9" s="86"/>
      <c r="M9" s="86"/>
      <c r="N9" s="86"/>
      <c r="O9" s="44"/>
      <c r="R9" s="13"/>
    </row>
    <row r="10" spans="1:19" ht="51" x14ac:dyDescent="0.2">
      <c r="A10" s="87" t="s">
        <v>9</v>
      </c>
      <c r="B10" s="88"/>
      <c r="C10" s="88"/>
      <c r="D10" s="88"/>
      <c r="E10" s="88"/>
      <c r="F10" s="88"/>
      <c r="G10" s="88"/>
      <c r="H10" s="88"/>
      <c r="I10" s="88"/>
      <c r="J10" s="88"/>
      <c r="K10" s="18" t="s">
        <v>31</v>
      </c>
      <c r="L10" s="17" t="s">
        <v>35</v>
      </c>
      <c r="M10" s="20" t="s">
        <v>37</v>
      </c>
      <c r="N10" s="34" t="s">
        <v>32</v>
      </c>
      <c r="O10" s="44"/>
      <c r="S10" s="9" t="s">
        <v>33</v>
      </c>
    </row>
    <row r="11" spans="1:19" ht="18" x14ac:dyDescent="0.2">
      <c r="A11" s="74" t="s">
        <v>12</v>
      </c>
      <c r="B11" s="75"/>
      <c r="C11" s="75"/>
      <c r="D11" s="75"/>
      <c r="E11" s="75"/>
      <c r="F11" s="75"/>
      <c r="G11" s="75"/>
      <c r="H11" s="75"/>
      <c r="I11" s="75"/>
      <c r="J11" s="75"/>
      <c r="K11" s="24"/>
      <c r="L11" s="25"/>
      <c r="M11" s="26" t="str">
        <f ca="1">IF(L11&lt;$R$8,"SI","NO")</f>
        <v>SI</v>
      </c>
      <c r="N11" s="35">
        <f t="shared" ref="N11:N28" si="0">SUM(S11-K11)</f>
        <v>5</v>
      </c>
      <c r="O11" s="38"/>
      <c r="S11" s="1">
        <v>5</v>
      </c>
    </row>
    <row r="12" spans="1:19" ht="18" x14ac:dyDescent="0.2">
      <c r="A12" s="74" t="s">
        <v>13</v>
      </c>
      <c r="B12" s="75"/>
      <c r="C12" s="75"/>
      <c r="D12" s="75"/>
      <c r="E12" s="75"/>
      <c r="F12" s="75"/>
      <c r="G12" s="75"/>
      <c r="H12" s="75"/>
      <c r="I12" s="75"/>
      <c r="J12" s="75"/>
      <c r="K12" s="24"/>
      <c r="L12" s="25"/>
      <c r="M12" s="27" t="str">
        <f ca="1">IF(L12&lt;$R$8,"SI","NO")</f>
        <v>SI</v>
      </c>
      <c r="N12" s="35">
        <f t="shared" si="0"/>
        <v>1</v>
      </c>
      <c r="O12" s="38"/>
      <c r="S12" s="1">
        <v>1</v>
      </c>
    </row>
    <row r="13" spans="1:19" ht="18" x14ac:dyDescent="0.2">
      <c r="A13" s="74" t="s">
        <v>14</v>
      </c>
      <c r="B13" s="75"/>
      <c r="C13" s="75"/>
      <c r="D13" s="75"/>
      <c r="E13" s="75"/>
      <c r="F13" s="75"/>
      <c r="G13" s="75"/>
      <c r="H13" s="75"/>
      <c r="I13" s="75"/>
      <c r="J13" s="75"/>
      <c r="K13" s="24"/>
      <c r="L13" s="25"/>
      <c r="M13" s="27" t="str">
        <f t="shared" ref="M13:M25" ca="1" si="1">IF(L13&lt;$R$8,"SI","NO")</f>
        <v>SI</v>
      </c>
      <c r="N13" s="35">
        <f t="shared" si="0"/>
        <v>1</v>
      </c>
      <c r="O13" s="38"/>
      <c r="S13" s="1">
        <v>1</v>
      </c>
    </row>
    <row r="14" spans="1:19" ht="18" x14ac:dyDescent="0.2">
      <c r="A14" s="74" t="s">
        <v>15</v>
      </c>
      <c r="B14" s="75"/>
      <c r="C14" s="75"/>
      <c r="D14" s="75"/>
      <c r="E14" s="75"/>
      <c r="F14" s="75"/>
      <c r="G14" s="75"/>
      <c r="H14" s="75"/>
      <c r="I14" s="75"/>
      <c r="J14" s="75"/>
      <c r="K14" s="24"/>
      <c r="L14" s="25"/>
      <c r="M14" s="27" t="str">
        <f t="shared" ca="1" si="1"/>
        <v>SI</v>
      </c>
      <c r="N14" s="35">
        <f t="shared" si="0"/>
        <v>3</v>
      </c>
      <c r="O14" s="38"/>
      <c r="S14" s="1">
        <v>3</v>
      </c>
    </row>
    <row r="15" spans="1:19" ht="30" customHeight="1" x14ac:dyDescent="0.2">
      <c r="A15" s="89" t="s">
        <v>16</v>
      </c>
      <c r="B15" s="90"/>
      <c r="C15" s="90"/>
      <c r="D15" s="90"/>
      <c r="E15" s="90"/>
      <c r="F15" s="90"/>
      <c r="G15" s="90"/>
      <c r="H15" s="90"/>
      <c r="I15" s="90"/>
      <c r="J15" s="90"/>
      <c r="K15" s="24"/>
      <c r="L15" s="25"/>
      <c r="M15" s="27" t="str">
        <f t="shared" ca="1" si="1"/>
        <v>SI</v>
      </c>
      <c r="N15" s="35">
        <f t="shared" si="0"/>
        <v>2</v>
      </c>
      <c r="O15" s="38"/>
      <c r="Q15" s="9"/>
      <c r="S15" s="1">
        <v>2</v>
      </c>
    </row>
    <row r="16" spans="1:19" ht="18" x14ac:dyDescent="0.2">
      <c r="A16" s="74" t="s">
        <v>17</v>
      </c>
      <c r="B16" s="75"/>
      <c r="C16" s="75"/>
      <c r="D16" s="75"/>
      <c r="E16" s="75"/>
      <c r="F16" s="75"/>
      <c r="G16" s="75"/>
      <c r="H16" s="75"/>
      <c r="I16" s="75"/>
      <c r="J16" s="75"/>
      <c r="K16" s="24"/>
      <c r="L16" s="25"/>
      <c r="M16" s="27" t="str">
        <f t="shared" ca="1" si="1"/>
        <v>SI</v>
      </c>
      <c r="N16" s="35">
        <f t="shared" si="0"/>
        <v>2</v>
      </c>
      <c r="O16" s="38"/>
      <c r="S16" s="1">
        <v>2</v>
      </c>
    </row>
    <row r="17" spans="1:19" ht="18" x14ac:dyDescent="0.2">
      <c r="A17" s="74" t="s">
        <v>18</v>
      </c>
      <c r="B17" s="75"/>
      <c r="C17" s="75"/>
      <c r="D17" s="75"/>
      <c r="E17" s="75"/>
      <c r="F17" s="75"/>
      <c r="G17" s="75"/>
      <c r="H17" s="75"/>
      <c r="I17" s="75"/>
      <c r="J17" s="75"/>
      <c r="K17" s="24"/>
      <c r="L17" s="25"/>
      <c r="M17" s="27" t="str">
        <f t="shared" ca="1" si="1"/>
        <v>SI</v>
      </c>
      <c r="N17" s="35">
        <f t="shared" si="0"/>
        <v>2</v>
      </c>
      <c r="O17" s="38"/>
      <c r="S17" s="1">
        <v>2</v>
      </c>
    </row>
    <row r="18" spans="1:19" ht="18" x14ac:dyDescent="0.2">
      <c r="A18" s="74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24"/>
      <c r="L18" s="25"/>
      <c r="M18" s="27" t="str">
        <f t="shared" ca="1" si="1"/>
        <v>SI</v>
      </c>
      <c r="N18" s="35">
        <f t="shared" si="0"/>
        <v>2</v>
      </c>
      <c r="O18" s="38"/>
      <c r="S18" s="1">
        <v>2</v>
      </c>
    </row>
    <row r="19" spans="1:19" ht="18" x14ac:dyDescent="0.2">
      <c r="A19" s="74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24"/>
      <c r="L19" s="25"/>
      <c r="M19" s="27" t="str">
        <f t="shared" ca="1" si="1"/>
        <v>SI</v>
      </c>
      <c r="N19" s="35">
        <f t="shared" si="0"/>
        <v>1</v>
      </c>
      <c r="O19" s="38"/>
      <c r="S19" s="1">
        <v>1</v>
      </c>
    </row>
    <row r="20" spans="1:19" ht="18" x14ac:dyDescent="0.2">
      <c r="A20" s="74" t="s">
        <v>21</v>
      </c>
      <c r="B20" s="75"/>
      <c r="C20" s="75"/>
      <c r="D20" s="75"/>
      <c r="E20" s="75"/>
      <c r="F20" s="75"/>
      <c r="G20" s="75"/>
      <c r="H20" s="75"/>
      <c r="I20" s="75"/>
      <c r="J20" s="75"/>
      <c r="K20" s="24"/>
      <c r="L20" s="25"/>
      <c r="M20" s="27" t="str">
        <f t="shared" ca="1" si="1"/>
        <v>SI</v>
      </c>
      <c r="N20" s="35">
        <f t="shared" si="0"/>
        <v>1</v>
      </c>
      <c r="O20" s="38"/>
      <c r="S20" s="1">
        <v>1</v>
      </c>
    </row>
    <row r="21" spans="1:19" ht="18" x14ac:dyDescent="0.2">
      <c r="A21" s="74" t="s">
        <v>22</v>
      </c>
      <c r="B21" s="75"/>
      <c r="C21" s="75"/>
      <c r="D21" s="75"/>
      <c r="E21" s="75"/>
      <c r="F21" s="75"/>
      <c r="G21" s="75"/>
      <c r="H21" s="75"/>
      <c r="I21" s="75"/>
      <c r="J21" s="75"/>
      <c r="K21" s="24"/>
      <c r="L21" s="25"/>
      <c r="M21" s="27" t="str">
        <f t="shared" ca="1" si="1"/>
        <v>SI</v>
      </c>
      <c r="N21" s="35">
        <f t="shared" si="0"/>
        <v>2</v>
      </c>
      <c r="O21" s="38"/>
      <c r="S21" s="1">
        <v>2</v>
      </c>
    </row>
    <row r="22" spans="1:19" ht="18" x14ac:dyDescent="0.2">
      <c r="A22" s="74" t="s">
        <v>23</v>
      </c>
      <c r="B22" s="75"/>
      <c r="C22" s="75"/>
      <c r="D22" s="75"/>
      <c r="E22" s="75"/>
      <c r="F22" s="75"/>
      <c r="G22" s="75"/>
      <c r="H22" s="75"/>
      <c r="I22" s="75"/>
      <c r="J22" s="75"/>
      <c r="K22" s="24"/>
      <c r="L22" s="25"/>
      <c r="M22" s="27" t="str">
        <f t="shared" ca="1" si="1"/>
        <v>SI</v>
      </c>
      <c r="N22" s="35">
        <f t="shared" si="0"/>
        <v>2</v>
      </c>
      <c r="O22" s="38"/>
      <c r="S22" s="1">
        <v>2</v>
      </c>
    </row>
    <row r="23" spans="1:19" ht="18" x14ac:dyDescent="0.2">
      <c r="A23" s="74" t="s">
        <v>24</v>
      </c>
      <c r="B23" s="75"/>
      <c r="C23" s="75"/>
      <c r="D23" s="75"/>
      <c r="E23" s="75"/>
      <c r="F23" s="75"/>
      <c r="G23" s="75"/>
      <c r="H23" s="75"/>
      <c r="I23" s="75"/>
      <c r="J23" s="75"/>
      <c r="K23" s="24"/>
      <c r="L23" s="25"/>
      <c r="M23" s="27"/>
      <c r="N23" s="35">
        <f t="shared" si="0"/>
        <v>1</v>
      </c>
      <c r="O23" s="38"/>
      <c r="Q23" s="29" t="s">
        <v>40</v>
      </c>
      <c r="S23" s="1">
        <v>1</v>
      </c>
    </row>
    <row r="24" spans="1:19" ht="18" x14ac:dyDescent="0.2">
      <c r="A24" s="74" t="s">
        <v>25</v>
      </c>
      <c r="B24" s="75"/>
      <c r="C24" s="75"/>
      <c r="D24" s="75"/>
      <c r="E24" s="75"/>
      <c r="F24" s="75"/>
      <c r="G24" s="75"/>
      <c r="H24" s="75"/>
      <c r="I24" s="75"/>
      <c r="J24" s="75"/>
      <c r="K24" s="24"/>
      <c r="L24" s="25"/>
      <c r="M24" s="27" t="str">
        <f t="shared" ca="1" si="1"/>
        <v>SI</v>
      </c>
      <c r="N24" s="35">
        <f t="shared" si="0"/>
        <v>3</v>
      </c>
      <c r="O24" s="38"/>
      <c r="S24" s="1">
        <v>3</v>
      </c>
    </row>
    <row r="25" spans="1:19" ht="18" x14ac:dyDescent="0.2">
      <c r="A25" s="74" t="s">
        <v>26</v>
      </c>
      <c r="B25" s="75"/>
      <c r="C25" s="75"/>
      <c r="D25" s="75"/>
      <c r="E25" s="75"/>
      <c r="F25" s="75"/>
      <c r="G25" s="75"/>
      <c r="H25" s="75"/>
      <c r="I25" s="75"/>
      <c r="J25" s="75"/>
      <c r="K25" s="24"/>
      <c r="L25" s="25"/>
      <c r="M25" s="27" t="str">
        <f t="shared" ca="1" si="1"/>
        <v>SI</v>
      </c>
      <c r="N25" s="35">
        <f t="shared" si="0"/>
        <v>2</v>
      </c>
      <c r="O25" s="38"/>
      <c r="S25" s="1">
        <v>2</v>
      </c>
    </row>
    <row r="26" spans="1:19" ht="18" x14ac:dyDescent="0.2">
      <c r="A26" s="74" t="s">
        <v>27</v>
      </c>
      <c r="B26" s="75"/>
      <c r="C26" s="75"/>
      <c r="D26" s="75"/>
      <c r="E26" s="75"/>
      <c r="F26" s="75"/>
      <c r="G26" s="75"/>
      <c r="H26" s="75"/>
      <c r="I26" s="75"/>
      <c r="J26" s="75"/>
      <c r="K26" s="24"/>
      <c r="L26" s="25"/>
      <c r="M26" s="27"/>
      <c r="N26" s="35">
        <f t="shared" si="0"/>
        <v>2</v>
      </c>
      <c r="O26" s="38"/>
      <c r="Q26" s="29" t="s">
        <v>40</v>
      </c>
      <c r="S26" s="1">
        <v>2</v>
      </c>
    </row>
    <row r="27" spans="1:19" ht="18" x14ac:dyDescent="0.2">
      <c r="A27" s="74" t="s">
        <v>28</v>
      </c>
      <c r="B27" s="75"/>
      <c r="C27" s="75"/>
      <c r="D27" s="75"/>
      <c r="E27" s="75"/>
      <c r="F27" s="75"/>
      <c r="G27" s="75"/>
      <c r="H27" s="75"/>
      <c r="I27" s="75"/>
      <c r="J27" s="75"/>
      <c r="K27" s="24"/>
      <c r="L27" s="25"/>
      <c r="M27" s="27"/>
      <c r="N27" s="35">
        <f t="shared" si="0"/>
        <v>1</v>
      </c>
      <c r="O27" s="38"/>
      <c r="Q27" s="29" t="s">
        <v>40</v>
      </c>
      <c r="S27" s="1">
        <v>1</v>
      </c>
    </row>
    <row r="28" spans="1:19" ht="19" thickBot="1" x14ac:dyDescent="0.25">
      <c r="A28" s="76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28"/>
      <c r="L28" s="25"/>
      <c r="M28" s="27"/>
      <c r="N28" s="35">
        <f t="shared" si="0"/>
        <v>1</v>
      </c>
      <c r="O28" s="38"/>
      <c r="Q28" s="29" t="s">
        <v>40</v>
      </c>
      <c r="S28" s="1">
        <v>1</v>
      </c>
    </row>
    <row r="29" spans="1:19" ht="51" x14ac:dyDescent="0.2">
      <c r="A29" s="78" t="s">
        <v>10</v>
      </c>
      <c r="B29" s="79"/>
      <c r="C29" s="79"/>
      <c r="D29" s="79"/>
      <c r="E29" s="79"/>
      <c r="F29" s="79"/>
      <c r="G29" s="79"/>
      <c r="H29" s="80"/>
      <c r="I29" s="81" t="s">
        <v>34</v>
      </c>
      <c r="J29" s="82"/>
      <c r="K29" s="18" t="s">
        <v>31</v>
      </c>
      <c r="L29" s="17" t="s">
        <v>35</v>
      </c>
      <c r="M29" s="20" t="s">
        <v>37</v>
      </c>
      <c r="N29" s="34" t="s">
        <v>32</v>
      </c>
      <c r="O29" s="42" t="s">
        <v>48</v>
      </c>
    </row>
    <row r="30" spans="1:19" ht="22.25" customHeight="1" x14ac:dyDescent="0.2">
      <c r="A30" s="68"/>
      <c r="B30" s="69"/>
      <c r="C30" s="69"/>
      <c r="D30" s="69"/>
      <c r="E30" s="69"/>
      <c r="F30" s="69"/>
      <c r="G30" s="69"/>
      <c r="H30" s="69"/>
      <c r="I30" s="70"/>
      <c r="J30" s="70"/>
      <c r="K30" s="10"/>
      <c r="L30" s="14"/>
      <c r="M30" s="21" t="str">
        <f ca="1">IF(L30&lt;$R$8,"SI","NO")</f>
        <v>SI</v>
      </c>
      <c r="N30" s="36">
        <f>SUM(S30-K30)</f>
        <v>0</v>
      </c>
      <c r="O30" s="39"/>
      <c r="S30" s="1">
        <f>I30</f>
        <v>0</v>
      </c>
    </row>
    <row r="31" spans="1:19" ht="22.25" customHeight="1" x14ac:dyDescent="0.2">
      <c r="A31" s="68"/>
      <c r="B31" s="69"/>
      <c r="C31" s="69"/>
      <c r="D31" s="69"/>
      <c r="E31" s="69"/>
      <c r="F31" s="69"/>
      <c r="G31" s="69"/>
      <c r="H31" s="69"/>
      <c r="I31" s="70"/>
      <c r="J31" s="70"/>
      <c r="K31" s="10"/>
      <c r="L31" s="14"/>
      <c r="M31" s="21" t="str">
        <f t="shared" ref="M31:M45" ca="1" si="2">IF(L31&lt;$R$8,"SI","NO")</f>
        <v>SI</v>
      </c>
      <c r="N31" s="36">
        <v>0</v>
      </c>
      <c r="O31" s="39"/>
      <c r="S31" s="1">
        <f t="shared" ref="S31:S45" si="3">I31</f>
        <v>0</v>
      </c>
    </row>
    <row r="32" spans="1:19" ht="22.25" customHeight="1" x14ac:dyDescent="0.2">
      <c r="A32" s="68"/>
      <c r="B32" s="69"/>
      <c r="C32" s="69"/>
      <c r="D32" s="69"/>
      <c r="E32" s="69"/>
      <c r="F32" s="69"/>
      <c r="G32" s="69"/>
      <c r="H32" s="69"/>
      <c r="I32" s="70"/>
      <c r="J32" s="70"/>
      <c r="K32" s="10"/>
      <c r="L32" s="14"/>
      <c r="M32" s="21" t="str">
        <f t="shared" ca="1" si="2"/>
        <v>SI</v>
      </c>
      <c r="N32" s="36">
        <v>0</v>
      </c>
      <c r="O32" s="39"/>
      <c r="S32" s="1">
        <f t="shared" si="3"/>
        <v>0</v>
      </c>
    </row>
    <row r="33" spans="1:19" ht="22.25" customHeight="1" x14ac:dyDescent="0.2">
      <c r="A33" s="68"/>
      <c r="B33" s="69"/>
      <c r="C33" s="69"/>
      <c r="D33" s="69"/>
      <c r="E33" s="69"/>
      <c r="F33" s="69"/>
      <c r="G33" s="69"/>
      <c r="H33" s="69"/>
      <c r="I33" s="70"/>
      <c r="J33" s="70"/>
      <c r="K33" s="10"/>
      <c r="L33" s="14"/>
      <c r="M33" s="21" t="str">
        <f t="shared" ca="1" si="2"/>
        <v>SI</v>
      </c>
      <c r="N33" s="36">
        <v>0</v>
      </c>
      <c r="O33" s="39"/>
      <c r="S33" s="1">
        <f t="shared" si="3"/>
        <v>0</v>
      </c>
    </row>
    <row r="34" spans="1:19" ht="22.25" customHeight="1" x14ac:dyDescent="0.2">
      <c r="A34" s="68"/>
      <c r="B34" s="69"/>
      <c r="C34" s="69"/>
      <c r="D34" s="69"/>
      <c r="E34" s="69"/>
      <c r="F34" s="69"/>
      <c r="G34" s="69"/>
      <c r="H34" s="69"/>
      <c r="I34" s="70"/>
      <c r="J34" s="70"/>
      <c r="K34" s="10"/>
      <c r="L34" s="14"/>
      <c r="M34" s="21" t="str">
        <f t="shared" ca="1" si="2"/>
        <v>SI</v>
      </c>
      <c r="N34" s="36">
        <v>0</v>
      </c>
      <c r="O34" s="39"/>
      <c r="S34" s="1">
        <f t="shared" si="3"/>
        <v>0</v>
      </c>
    </row>
    <row r="35" spans="1:19" ht="22.25" customHeight="1" x14ac:dyDescent="0.2">
      <c r="A35" s="68"/>
      <c r="B35" s="69"/>
      <c r="C35" s="69"/>
      <c r="D35" s="69"/>
      <c r="E35" s="69"/>
      <c r="F35" s="69"/>
      <c r="G35" s="69"/>
      <c r="H35" s="69"/>
      <c r="I35" s="70"/>
      <c r="J35" s="70"/>
      <c r="K35" s="10"/>
      <c r="L35" s="14"/>
      <c r="M35" s="21" t="str">
        <f t="shared" ca="1" si="2"/>
        <v>SI</v>
      </c>
      <c r="N35" s="36">
        <v>0</v>
      </c>
      <c r="O35" s="39"/>
      <c r="S35" s="1">
        <f t="shared" si="3"/>
        <v>0</v>
      </c>
    </row>
    <row r="36" spans="1:19" ht="22.25" customHeight="1" x14ac:dyDescent="0.2">
      <c r="A36" s="68"/>
      <c r="B36" s="69"/>
      <c r="C36" s="69"/>
      <c r="D36" s="69"/>
      <c r="E36" s="69"/>
      <c r="F36" s="69"/>
      <c r="G36" s="69"/>
      <c r="H36" s="69"/>
      <c r="I36" s="70"/>
      <c r="J36" s="70"/>
      <c r="K36" s="10"/>
      <c r="L36" s="14"/>
      <c r="M36" s="21" t="str">
        <f t="shared" ca="1" si="2"/>
        <v>SI</v>
      </c>
      <c r="N36" s="36">
        <v>0</v>
      </c>
      <c r="O36" s="39"/>
      <c r="S36" s="1">
        <f t="shared" si="3"/>
        <v>0</v>
      </c>
    </row>
    <row r="37" spans="1:19" ht="22.25" customHeight="1" x14ac:dyDescent="0.2">
      <c r="A37" s="68"/>
      <c r="B37" s="69"/>
      <c r="C37" s="69"/>
      <c r="D37" s="69"/>
      <c r="E37" s="69"/>
      <c r="F37" s="69"/>
      <c r="G37" s="69"/>
      <c r="H37" s="69"/>
      <c r="I37" s="70"/>
      <c r="J37" s="70"/>
      <c r="K37" s="10"/>
      <c r="L37" s="14"/>
      <c r="M37" s="21" t="str">
        <f t="shared" ca="1" si="2"/>
        <v>SI</v>
      </c>
      <c r="N37" s="36">
        <v>0</v>
      </c>
      <c r="O37" s="39"/>
      <c r="S37" s="1">
        <f t="shared" si="3"/>
        <v>0</v>
      </c>
    </row>
    <row r="38" spans="1:19" ht="22.25" customHeight="1" x14ac:dyDescent="0.2">
      <c r="A38" s="68"/>
      <c r="B38" s="69"/>
      <c r="C38" s="69"/>
      <c r="D38" s="69"/>
      <c r="E38" s="69"/>
      <c r="F38" s="69"/>
      <c r="G38" s="69"/>
      <c r="H38" s="69"/>
      <c r="I38" s="70"/>
      <c r="J38" s="70"/>
      <c r="K38" s="10"/>
      <c r="L38" s="14"/>
      <c r="M38" s="21" t="str">
        <f t="shared" ca="1" si="2"/>
        <v>SI</v>
      </c>
      <c r="N38" s="36">
        <v>0</v>
      </c>
      <c r="O38" s="39"/>
      <c r="S38" s="1">
        <f t="shared" si="3"/>
        <v>0</v>
      </c>
    </row>
    <row r="39" spans="1:19" ht="22.25" customHeight="1" x14ac:dyDescent="0.2">
      <c r="A39" s="68"/>
      <c r="B39" s="69"/>
      <c r="C39" s="69"/>
      <c r="D39" s="69"/>
      <c r="E39" s="69"/>
      <c r="F39" s="69"/>
      <c r="G39" s="69"/>
      <c r="H39" s="69"/>
      <c r="I39" s="70"/>
      <c r="J39" s="70"/>
      <c r="K39" s="10"/>
      <c r="L39" s="14"/>
      <c r="M39" s="21" t="str">
        <f t="shared" ca="1" si="2"/>
        <v>SI</v>
      </c>
      <c r="N39" s="36">
        <v>0</v>
      </c>
      <c r="O39" s="39"/>
      <c r="S39" s="1">
        <f t="shared" si="3"/>
        <v>0</v>
      </c>
    </row>
    <row r="40" spans="1:19" ht="22.25" customHeight="1" x14ac:dyDescent="0.2">
      <c r="A40" s="68"/>
      <c r="B40" s="69"/>
      <c r="C40" s="69"/>
      <c r="D40" s="69"/>
      <c r="E40" s="69"/>
      <c r="F40" s="69"/>
      <c r="G40" s="69"/>
      <c r="H40" s="69"/>
      <c r="I40" s="70"/>
      <c r="J40" s="70"/>
      <c r="K40" s="10"/>
      <c r="L40" s="14"/>
      <c r="M40" s="21" t="str">
        <f t="shared" ca="1" si="2"/>
        <v>SI</v>
      </c>
      <c r="N40" s="36">
        <v>0</v>
      </c>
      <c r="O40" s="39"/>
      <c r="S40" s="1">
        <f t="shared" si="3"/>
        <v>0</v>
      </c>
    </row>
    <row r="41" spans="1:19" ht="22.25" customHeight="1" x14ac:dyDescent="0.2">
      <c r="A41" s="68"/>
      <c r="B41" s="69"/>
      <c r="C41" s="69"/>
      <c r="D41" s="69"/>
      <c r="E41" s="69"/>
      <c r="F41" s="69"/>
      <c r="G41" s="69"/>
      <c r="H41" s="69"/>
      <c r="I41" s="70"/>
      <c r="J41" s="70"/>
      <c r="K41" s="10"/>
      <c r="L41" s="14"/>
      <c r="M41" s="21" t="str">
        <f t="shared" ca="1" si="2"/>
        <v>SI</v>
      </c>
      <c r="N41" s="36">
        <v>0</v>
      </c>
      <c r="O41" s="39"/>
      <c r="S41" s="1">
        <f t="shared" si="3"/>
        <v>0</v>
      </c>
    </row>
    <row r="42" spans="1:19" ht="22.25" customHeight="1" x14ac:dyDescent="0.2">
      <c r="A42" s="68"/>
      <c r="B42" s="69"/>
      <c r="C42" s="69"/>
      <c r="D42" s="69"/>
      <c r="E42" s="69"/>
      <c r="F42" s="69"/>
      <c r="G42" s="69"/>
      <c r="H42" s="69"/>
      <c r="I42" s="70"/>
      <c r="J42" s="70"/>
      <c r="K42" s="10"/>
      <c r="L42" s="14"/>
      <c r="M42" s="21" t="str">
        <f t="shared" ca="1" si="2"/>
        <v>SI</v>
      </c>
      <c r="N42" s="36">
        <v>0</v>
      </c>
      <c r="O42" s="39"/>
      <c r="S42" s="1">
        <f t="shared" si="3"/>
        <v>0</v>
      </c>
    </row>
    <row r="43" spans="1:19" ht="22.25" customHeight="1" x14ac:dyDescent="0.2">
      <c r="A43" s="68"/>
      <c r="B43" s="69"/>
      <c r="C43" s="69"/>
      <c r="D43" s="69"/>
      <c r="E43" s="69"/>
      <c r="F43" s="69"/>
      <c r="G43" s="69"/>
      <c r="H43" s="69"/>
      <c r="I43" s="70"/>
      <c r="J43" s="70"/>
      <c r="K43" s="10"/>
      <c r="L43" s="14"/>
      <c r="M43" s="21" t="str">
        <f t="shared" ca="1" si="2"/>
        <v>SI</v>
      </c>
      <c r="N43" s="36">
        <v>0</v>
      </c>
      <c r="O43" s="39"/>
      <c r="S43" s="1">
        <f t="shared" si="3"/>
        <v>0</v>
      </c>
    </row>
    <row r="44" spans="1:19" ht="22.25" customHeight="1" x14ac:dyDescent="0.2">
      <c r="A44" s="68"/>
      <c r="B44" s="69"/>
      <c r="C44" s="69"/>
      <c r="D44" s="69"/>
      <c r="E44" s="69"/>
      <c r="F44" s="69"/>
      <c r="G44" s="69"/>
      <c r="H44" s="69"/>
      <c r="I44" s="70"/>
      <c r="J44" s="70"/>
      <c r="K44" s="10"/>
      <c r="L44" s="14"/>
      <c r="M44" s="21" t="str">
        <f t="shared" ca="1" si="2"/>
        <v>SI</v>
      </c>
      <c r="N44" s="36">
        <v>0</v>
      </c>
      <c r="O44" s="39"/>
      <c r="S44" s="1">
        <f t="shared" si="3"/>
        <v>0</v>
      </c>
    </row>
    <row r="45" spans="1:19" ht="17" thickBot="1" x14ac:dyDescent="0.25">
      <c r="A45" s="71"/>
      <c r="B45" s="72"/>
      <c r="C45" s="72"/>
      <c r="D45" s="72"/>
      <c r="E45" s="72"/>
      <c r="F45" s="72"/>
      <c r="G45" s="72"/>
      <c r="H45" s="72"/>
      <c r="I45" s="73"/>
      <c r="J45" s="73"/>
      <c r="K45" s="11"/>
      <c r="L45" s="19"/>
      <c r="M45" s="21" t="str">
        <f t="shared" ca="1" si="2"/>
        <v>SI</v>
      </c>
      <c r="N45" s="37">
        <v>0</v>
      </c>
      <c r="O45" s="40"/>
      <c r="S45" s="1">
        <f t="shared" si="3"/>
        <v>0</v>
      </c>
    </row>
    <row r="46" spans="1:19" ht="17" thickBot="1" x14ac:dyDescent="0.25"/>
    <row r="47" spans="1:19" x14ac:dyDescent="0.2">
      <c r="A47" s="62" t="s">
        <v>41</v>
      </c>
      <c r="B47" s="63"/>
      <c r="C47" s="63"/>
      <c r="D47" s="63"/>
      <c r="E47" s="63"/>
      <c r="F47" s="63"/>
      <c r="G47" s="63"/>
      <c r="H47" s="64"/>
      <c r="J47" s="62" t="s">
        <v>42</v>
      </c>
      <c r="K47" s="63"/>
      <c r="L47" s="63"/>
      <c r="M47" s="63"/>
      <c r="N47" s="64"/>
      <c r="O47" s="41"/>
    </row>
    <row r="48" spans="1:19" ht="18" x14ac:dyDescent="0.2">
      <c r="A48" s="59" t="str">
        <f>IF(N11&gt;0,"guanti sterili monouso","")</f>
        <v>guanti sterili monouso</v>
      </c>
      <c r="B48" s="60"/>
      <c r="C48" s="60"/>
      <c r="D48" s="60"/>
      <c r="E48" s="60"/>
      <c r="F48" s="60"/>
      <c r="G48" s="60"/>
      <c r="H48" s="61"/>
      <c r="J48" s="65" t="str">
        <f ca="1">IF(L11&lt;R8,"guanti sterili monouso","")</f>
        <v>guanti sterili monouso</v>
      </c>
      <c r="K48" s="66"/>
      <c r="L48" s="66"/>
      <c r="M48" s="66"/>
      <c r="N48" s="67"/>
      <c r="O48" s="32"/>
    </row>
    <row r="49" spans="1:15" ht="18" x14ac:dyDescent="0.2">
      <c r="A49" s="59" t="str">
        <f>IF(N12&gt;0,"guanti sterili monouso","")</f>
        <v>guanti sterili monouso</v>
      </c>
      <c r="B49" s="60"/>
      <c r="C49" s="60"/>
      <c r="D49" s="60"/>
      <c r="E49" s="60"/>
      <c r="F49" s="60"/>
      <c r="G49" s="60"/>
      <c r="H49" s="61"/>
      <c r="J49" s="45" t="str">
        <f ca="1">IF(L12&lt;R8,"Visiera paraschizzi","")</f>
        <v>Visiera paraschizzi</v>
      </c>
      <c r="K49" s="46"/>
      <c r="L49" s="46"/>
      <c r="M49" s="46"/>
      <c r="N49" s="47"/>
      <c r="O49" s="33"/>
    </row>
    <row r="50" spans="1:15" ht="18" x14ac:dyDescent="0.2">
      <c r="A50" s="59" t="str">
        <f>IF(N13&gt;0,"flacone di soluzione cutanea di iodopovidone al 10% di iodio da 1 litro (1)","")</f>
        <v>flacone di soluzione cutanea di iodopovidone al 10% di iodio da 1 litro (1)</v>
      </c>
      <c r="B50" s="60"/>
      <c r="C50" s="60"/>
      <c r="D50" s="60"/>
      <c r="E50" s="60"/>
      <c r="F50" s="60"/>
      <c r="G50" s="60"/>
      <c r="H50" s="61"/>
      <c r="J50" s="45" t="str">
        <f ca="1">IF(L13&lt;R8,"flacone di soluzione cutanea di iodopovidone al 10% di iodio da 1 litro","")</f>
        <v>flacone di soluzione cutanea di iodopovidone al 10% di iodio da 1 litro</v>
      </c>
      <c r="K50" s="46"/>
      <c r="L50" s="46"/>
      <c r="M50" s="46"/>
      <c r="N50" s="47"/>
      <c r="O50" s="33"/>
    </row>
    <row r="51" spans="1:15" ht="18" x14ac:dyDescent="0.2">
      <c r="A51" s="59" t="str">
        <f>IF(N14&gt;0,"flaconi di soluzione fisiologica ( sodio cloruro - 0, 9%) da 500 ml","")</f>
        <v>flaconi di soluzione fisiologica ( sodio cloruro - 0, 9%) da 500 ml</v>
      </c>
      <c r="B51" s="60"/>
      <c r="C51" s="60"/>
      <c r="D51" s="60"/>
      <c r="E51" s="60"/>
      <c r="F51" s="60"/>
      <c r="G51" s="60"/>
      <c r="H51" s="61"/>
      <c r="J51" s="45" t="str">
        <f ca="1">IF(L14&lt;R8,"flaconi di soluzione fisiologica ( sodio cloruro - 0, 9%) da 500 ml","")</f>
        <v>flaconi di soluzione fisiologica ( sodio cloruro - 0, 9%) da 500 ml</v>
      </c>
      <c r="K51" s="46"/>
      <c r="L51" s="46"/>
      <c r="M51" s="46"/>
      <c r="N51" s="47"/>
      <c r="O51" s="33"/>
    </row>
    <row r="52" spans="1:15" ht="18" x14ac:dyDescent="0.2">
      <c r="A52" s="59" t="str">
        <f>IF(N15&gt;0,"compresse di garza sterile 10 x 10 in buste singole","")</f>
        <v>compresse di garza sterile 10 x 10 in buste singole</v>
      </c>
      <c r="B52" s="60"/>
      <c r="C52" s="60"/>
      <c r="D52" s="60"/>
      <c r="E52" s="60"/>
      <c r="F52" s="60"/>
      <c r="G52" s="60"/>
      <c r="H52" s="61"/>
      <c r="J52" s="45" t="str">
        <f ca="1">IF(L15&lt;R8,"compresse di garza sterile 10 x 10 in buste singole","")</f>
        <v>compresse di garza sterile 10 x 10 in buste singole</v>
      </c>
      <c r="K52" s="46"/>
      <c r="L52" s="46"/>
      <c r="M52" s="46"/>
      <c r="N52" s="47"/>
      <c r="O52" s="33"/>
    </row>
    <row r="53" spans="1:15" ht="18" x14ac:dyDescent="0.2">
      <c r="A53" s="59" t="str">
        <f>IF(N16&gt;0,"compresse di garza sterile 18 x 40 in buste singole","")</f>
        <v>compresse di garza sterile 18 x 40 in buste singole</v>
      </c>
      <c r="B53" s="60"/>
      <c r="C53" s="60"/>
      <c r="D53" s="60"/>
      <c r="E53" s="60"/>
      <c r="F53" s="60"/>
      <c r="G53" s="60"/>
      <c r="H53" s="61"/>
      <c r="J53" s="45" t="str">
        <f ca="1">IF(L16&lt;R8,"compresse di garza sterile 18 x 40 in buste singole","")</f>
        <v>compresse di garza sterile 18 x 40 in buste singole</v>
      </c>
      <c r="K53" s="46"/>
      <c r="L53" s="46"/>
      <c r="M53" s="46"/>
      <c r="N53" s="47"/>
      <c r="O53" s="33"/>
    </row>
    <row r="54" spans="1:15" ht="18" x14ac:dyDescent="0.2">
      <c r="A54" s="59" t="str">
        <f>IF(N17&gt;0," teli sterili monouso","")</f>
        <v xml:space="preserve"> teli sterili monouso</v>
      </c>
      <c r="B54" s="60"/>
      <c r="C54" s="60"/>
      <c r="D54" s="60"/>
      <c r="E54" s="60"/>
      <c r="F54" s="60"/>
      <c r="G54" s="60"/>
      <c r="H54" s="61"/>
      <c r="J54" s="45" t="str">
        <f ca="1">IF(L17&lt;R8,"teli sterili monouso","")</f>
        <v>teli sterili monouso</v>
      </c>
      <c r="K54" s="46"/>
      <c r="L54" s="46"/>
      <c r="M54" s="46"/>
      <c r="N54" s="47"/>
      <c r="O54" s="33"/>
    </row>
    <row r="55" spans="1:15" ht="18" x14ac:dyDescent="0.2">
      <c r="A55" s="59" t="str">
        <f>IF(N18&gt;0,"pinzette da medicazione sterili monouso","")</f>
        <v>pinzette da medicazione sterili monouso</v>
      </c>
      <c r="B55" s="60"/>
      <c r="C55" s="60"/>
      <c r="D55" s="60"/>
      <c r="E55" s="60"/>
      <c r="F55" s="60"/>
      <c r="G55" s="60"/>
      <c r="H55" s="61"/>
      <c r="J55" s="45" t="str">
        <f ca="1">IF(L18&lt;R8,"pinzette da medicazione sterili monouso","")</f>
        <v>pinzette da medicazione sterili monouso</v>
      </c>
      <c r="K55" s="46"/>
      <c r="L55" s="46"/>
      <c r="M55" s="46"/>
      <c r="N55" s="47"/>
      <c r="O55" s="33"/>
    </row>
    <row r="56" spans="1:15" ht="18" x14ac:dyDescent="0.2">
      <c r="A56" s="59" t="str">
        <f>IF(N19&gt;0,"confezione di rete elastica di misura media","")</f>
        <v>confezione di rete elastica di misura media</v>
      </c>
      <c r="B56" s="60"/>
      <c r="C56" s="60"/>
      <c r="D56" s="60"/>
      <c r="E56" s="60"/>
      <c r="F56" s="60"/>
      <c r="G56" s="60"/>
      <c r="H56" s="61"/>
      <c r="J56" s="45" t="str">
        <f ca="1">IF(L19&lt;R8,"confezione di rete elastica di misura media","")</f>
        <v>confezione di rete elastica di misura media</v>
      </c>
      <c r="K56" s="46"/>
      <c r="L56" s="46"/>
      <c r="M56" s="46"/>
      <c r="N56" s="47"/>
      <c r="O56" s="33"/>
    </row>
    <row r="57" spans="1:15" ht="18" x14ac:dyDescent="0.2">
      <c r="A57" s="59" t="str">
        <f>IF(N20&gt;0,"confezione di cotone idrofilo","")</f>
        <v>confezione di cotone idrofilo</v>
      </c>
      <c r="B57" s="60"/>
      <c r="C57" s="60"/>
      <c r="D57" s="60"/>
      <c r="E57" s="60"/>
      <c r="F57" s="60"/>
      <c r="G57" s="60"/>
      <c r="H57" s="61"/>
      <c r="J57" s="45" t="str">
        <f ca="1">IF(L20&lt;R8,"confezione di cotone idrofilo ","")</f>
        <v xml:space="preserve">confezione di cotone idrofilo </v>
      </c>
      <c r="K57" s="46"/>
      <c r="L57" s="46"/>
      <c r="M57" s="46"/>
      <c r="N57" s="47"/>
      <c r="O57" s="33"/>
    </row>
    <row r="58" spans="1:15" ht="18" x14ac:dyDescent="0.2">
      <c r="A58" s="59" t="str">
        <f>IF(N21&gt;0,"confezioni di cerotti di varie misure pronti all'uso","")</f>
        <v>confezioni di cerotti di varie misure pronti all'uso</v>
      </c>
      <c r="B58" s="60"/>
      <c r="C58" s="60"/>
      <c r="D58" s="60"/>
      <c r="E58" s="60"/>
      <c r="F58" s="60"/>
      <c r="G58" s="60"/>
      <c r="H58" s="61"/>
      <c r="J58" s="45" t="str">
        <f ca="1">IF(L21&lt;R8,"confezioni di cerotti di varie misure pronti all'uso","")</f>
        <v>confezioni di cerotti di varie misure pronti all'uso</v>
      </c>
      <c r="K58" s="46"/>
      <c r="L58" s="46"/>
      <c r="M58" s="46"/>
      <c r="N58" s="47"/>
      <c r="O58" s="33"/>
    </row>
    <row r="59" spans="1:15" ht="18" x14ac:dyDescent="0.2">
      <c r="A59" s="59" t="str">
        <f>IF(N22&gt;0,"lacci emostatici","")</f>
        <v>lacci emostatici</v>
      </c>
      <c r="B59" s="60"/>
      <c r="C59" s="60"/>
      <c r="D59" s="60"/>
      <c r="E59" s="60"/>
      <c r="F59" s="60"/>
      <c r="G59" s="60"/>
      <c r="H59" s="61"/>
      <c r="J59" s="45" t="str">
        <f ca="1">IF(L22&lt;R8,"rotoli di cerotto alto cm. 2,5","")</f>
        <v>rotoli di cerotto alto cm. 2,5</v>
      </c>
      <c r="K59" s="46"/>
      <c r="L59" s="46"/>
      <c r="M59" s="46"/>
      <c r="N59" s="47"/>
      <c r="O59" s="33"/>
    </row>
    <row r="60" spans="1:15" ht="18" x14ac:dyDescent="0.2">
      <c r="A60" s="59" t="str">
        <f>IF(N23&gt;0,"ghiaccio pronto uso","")</f>
        <v>ghiaccio pronto uso</v>
      </c>
      <c r="B60" s="60"/>
      <c r="C60" s="60"/>
      <c r="D60" s="60"/>
      <c r="E60" s="60"/>
      <c r="F60" s="60"/>
      <c r="G60" s="60"/>
      <c r="H60" s="61"/>
      <c r="J60" s="45" t="str">
        <f ca="1">IF(L24&lt;R8,"lacci emostatici","")</f>
        <v>lacci emostatici</v>
      </c>
      <c r="K60" s="46"/>
      <c r="L60" s="46"/>
      <c r="M60" s="46"/>
      <c r="N60" s="47"/>
      <c r="O60" s="33"/>
    </row>
    <row r="61" spans="1:15" ht="19" thickBot="1" x14ac:dyDescent="0.25">
      <c r="A61" s="56" t="str">
        <f>IF(N24&gt;0,"guanti sterili monouso","")</f>
        <v>guanti sterili monouso</v>
      </c>
      <c r="B61" s="57"/>
      <c r="C61" s="57"/>
      <c r="D61" s="57"/>
      <c r="E61" s="57"/>
      <c r="F61" s="57"/>
      <c r="G61" s="57"/>
      <c r="H61" s="58"/>
      <c r="J61" s="45" t="str">
        <f ca="1">IF(L25&lt;R8,"ghiaccio pronto uso","")</f>
        <v>ghiaccio pronto uso</v>
      </c>
      <c r="K61" s="46"/>
      <c r="L61" s="46"/>
      <c r="M61" s="46"/>
      <c r="N61" s="47"/>
      <c r="O61" s="33"/>
    </row>
    <row r="62" spans="1:15" ht="17" thickBot="1" x14ac:dyDescent="0.25">
      <c r="A62" s="3"/>
      <c r="B62" s="3"/>
      <c r="C62" s="3"/>
      <c r="D62" s="3"/>
      <c r="E62" s="3"/>
      <c r="F62" s="3"/>
      <c r="G62" s="3"/>
      <c r="H62" s="3"/>
    </row>
    <row r="63" spans="1:15" ht="28" customHeight="1" x14ac:dyDescent="0.2">
      <c r="A63" s="50" t="s">
        <v>43</v>
      </c>
      <c r="B63" s="51"/>
      <c r="C63" s="51"/>
      <c r="D63" s="30" t="s">
        <v>44</v>
      </c>
      <c r="E63" s="52" t="s">
        <v>46</v>
      </c>
      <c r="F63" s="53"/>
      <c r="G63" s="3"/>
      <c r="H63" s="3"/>
    </row>
    <row r="64" spans="1:15" ht="28" customHeight="1" thickBot="1" x14ac:dyDescent="0.25">
      <c r="A64" s="48" t="s">
        <v>43</v>
      </c>
      <c r="B64" s="49"/>
      <c r="C64" s="49"/>
      <c r="D64" s="31" t="s">
        <v>45</v>
      </c>
      <c r="E64" s="54"/>
      <c r="F64" s="55"/>
      <c r="G64" s="3"/>
      <c r="H64" s="3"/>
    </row>
    <row r="65" spans="1:15" x14ac:dyDescent="0.2">
      <c r="A65" s="3"/>
      <c r="B65" s="3"/>
      <c r="C65" s="3"/>
      <c r="D65" s="3"/>
      <c r="E65" s="3"/>
      <c r="F65" s="3"/>
      <c r="G65" s="3"/>
      <c r="H65" s="3"/>
    </row>
    <row r="66" spans="1:15" x14ac:dyDescent="0.2">
      <c r="A66" s="4"/>
      <c r="B66" s="4"/>
      <c r="C66" s="4"/>
      <c r="D66" s="4"/>
      <c r="E66" s="4"/>
      <c r="F66" s="4"/>
      <c r="G66" s="4"/>
      <c r="H66" s="4" t="s">
        <v>11</v>
      </c>
      <c r="I66" s="4"/>
      <c r="J66" s="4"/>
      <c r="K66" s="5"/>
      <c r="L66" s="5"/>
      <c r="M66" s="5"/>
      <c r="N66" s="5"/>
      <c r="O66" s="4"/>
    </row>
    <row r="67" spans="1:15" x14ac:dyDescent="0.2"/>
    <row r="68" spans="1:15" x14ac:dyDescent="0.2"/>
    <row r="69" spans="1:15" x14ac:dyDescent="0.2"/>
    <row r="70" spans="1:15" x14ac:dyDescent="0.2"/>
    <row r="71" spans="1:15" x14ac:dyDescent="0.2"/>
    <row r="72" spans="1:15" x14ac:dyDescent="0.2"/>
    <row r="73" spans="1:15" x14ac:dyDescent="0.2"/>
    <row r="74" spans="1:15" x14ac:dyDescent="0.2"/>
    <row r="75" spans="1:15" x14ac:dyDescent="0.2"/>
    <row r="76" spans="1:15" x14ac:dyDescent="0.2"/>
    <row r="77" spans="1:15" x14ac:dyDescent="0.2"/>
    <row r="78" spans="1:15" x14ac:dyDescent="0.2"/>
    <row r="79" spans="1:15" x14ac:dyDescent="0.2"/>
    <row r="80" spans="1:15" x14ac:dyDescent="0.2"/>
    <row r="81" x14ac:dyDescent="0.2"/>
    <row r="82" x14ac:dyDescent="0.2"/>
    <row r="83" x14ac:dyDescent="0.2"/>
  </sheetData>
  <mergeCells count="101">
    <mergeCell ref="G6:N6"/>
    <mergeCell ref="A7:F7"/>
    <mergeCell ref="G7:I7"/>
    <mergeCell ref="J7:N7"/>
    <mergeCell ref="A8:J8"/>
    <mergeCell ref="K8:N8"/>
    <mergeCell ref="A2:K2"/>
    <mergeCell ref="A3:N3"/>
    <mergeCell ref="A5:C5"/>
    <mergeCell ref="D5:F5"/>
    <mergeCell ref="G5:I5"/>
    <mergeCell ref="J5:N5"/>
    <mergeCell ref="A19:J19"/>
    <mergeCell ref="A9:J9"/>
    <mergeCell ref="K9:N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31:H31"/>
    <mergeCell ref="I31:J31"/>
    <mergeCell ref="A32:H32"/>
    <mergeCell ref="I32:J32"/>
    <mergeCell ref="A33:H33"/>
    <mergeCell ref="I33:J33"/>
    <mergeCell ref="A30:H30"/>
    <mergeCell ref="I30:J30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H29"/>
    <mergeCell ref="I29:J29"/>
    <mergeCell ref="A37:H37"/>
    <mergeCell ref="I37:J37"/>
    <mergeCell ref="A38:H38"/>
    <mergeCell ref="I38:J38"/>
    <mergeCell ref="A39:H39"/>
    <mergeCell ref="I39:J39"/>
    <mergeCell ref="A34:H34"/>
    <mergeCell ref="I34:J34"/>
    <mergeCell ref="A35:H35"/>
    <mergeCell ref="I35:J35"/>
    <mergeCell ref="A36:H36"/>
    <mergeCell ref="I36:J36"/>
    <mergeCell ref="A43:H43"/>
    <mergeCell ref="I43:J43"/>
    <mergeCell ref="A44:H44"/>
    <mergeCell ref="I44:J44"/>
    <mergeCell ref="A45:H45"/>
    <mergeCell ref="I45:J45"/>
    <mergeCell ref="A40:H40"/>
    <mergeCell ref="I40:J40"/>
    <mergeCell ref="A41:H41"/>
    <mergeCell ref="I41:J41"/>
    <mergeCell ref="A42:H42"/>
    <mergeCell ref="I42:J42"/>
    <mergeCell ref="A54:H54"/>
    <mergeCell ref="A55:H55"/>
    <mergeCell ref="A47:H47"/>
    <mergeCell ref="A48:H48"/>
    <mergeCell ref="A49:H49"/>
    <mergeCell ref="A50:H50"/>
    <mergeCell ref="J47:N47"/>
    <mergeCell ref="J48:N48"/>
    <mergeCell ref="J49:N49"/>
    <mergeCell ref="J50:N50"/>
    <mergeCell ref="O5:O10"/>
    <mergeCell ref="J61:N61"/>
    <mergeCell ref="A64:C64"/>
    <mergeCell ref="A63:C63"/>
    <mergeCell ref="E63:F64"/>
    <mergeCell ref="J56:N56"/>
    <mergeCell ref="J57:N57"/>
    <mergeCell ref="J58:N58"/>
    <mergeCell ref="J59:N59"/>
    <mergeCell ref="J60:N60"/>
    <mergeCell ref="A61:H61"/>
    <mergeCell ref="A56:H56"/>
    <mergeCell ref="A57:H57"/>
    <mergeCell ref="A58:H58"/>
    <mergeCell ref="A59:H59"/>
    <mergeCell ref="A60:H60"/>
    <mergeCell ref="J51:N51"/>
    <mergeCell ref="J52:N52"/>
    <mergeCell ref="J53:N53"/>
    <mergeCell ref="J54:N54"/>
    <mergeCell ref="J55:N55"/>
    <mergeCell ref="A51:H51"/>
    <mergeCell ref="A52:H52"/>
    <mergeCell ref="A53:H53"/>
  </mergeCells>
  <conditionalFormatting sqref="D5:F5">
    <cfRule type="containsBlanks" dxfId="13" priority="9">
      <formula>LEN(TRIM(D5))=0</formula>
    </cfRule>
  </conditionalFormatting>
  <conditionalFormatting sqref="L11:L28">
    <cfRule type="cellIs" dxfId="12" priority="13" stopIfTrue="1" operator="lessThanOrEqual">
      <formula>$R$8</formula>
    </cfRule>
    <cfRule type="cellIs" dxfId="11" priority="12" stopIfTrue="1" operator="between">
      <formula>$R$8</formula>
      <formula>$R$8+59</formula>
    </cfRule>
    <cfRule type="cellIs" dxfId="10" priority="11" stopIfTrue="1" operator="greaterThan">
      <formula>$S$8</formula>
    </cfRule>
    <cfRule type="containsBlanks" dxfId="9" priority="10">
      <formula>LEN(TRIM(L11))=0</formula>
    </cfRule>
  </conditionalFormatting>
  <conditionalFormatting sqref="L30:L45">
    <cfRule type="cellIs" dxfId="8" priority="7" stopIfTrue="1" operator="between">
      <formula>$R$8</formula>
      <formula>$R$8+59</formula>
    </cfRule>
    <cfRule type="cellIs" dxfId="7" priority="8" stopIfTrue="1" operator="lessThanOrEqual">
      <formula>$R$8</formula>
    </cfRule>
    <cfRule type="containsBlanks" dxfId="6" priority="5">
      <formula>LEN(TRIM(L30))=0</formula>
    </cfRule>
    <cfRule type="cellIs" dxfId="5" priority="6" stopIfTrue="1" operator="greaterThan">
      <formula>$S$8</formula>
    </cfRule>
  </conditionalFormatting>
  <conditionalFormatting sqref="M11:M28">
    <cfRule type="containsBlanks" dxfId="4" priority="25" stopIfTrue="1">
      <formula>LEN(TRIM(M11))=0</formula>
    </cfRule>
    <cfRule type="containsText" dxfId="3" priority="4" stopIfTrue="1" operator="containsText" text="SI">
      <formula>NOT(ISERROR(SEARCH("SI",M11)))</formula>
    </cfRule>
  </conditionalFormatting>
  <conditionalFormatting sqref="M30:M45">
    <cfRule type="containsBlanks" dxfId="2" priority="2" stopIfTrue="1">
      <formula>LEN(TRIM(M30))=0</formula>
    </cfRule>
    <cfRule type="containsText" dxfId="1" priority="1" stopIfTrue="1" operator="containsText" text="SI">
      <formula>NOT(ISERROR(SEARCH("SI",M30)))</formula>
    </cfRule>
  </conditionalFormatting>
  <conditionalFormatting sqref="N30:O45">
    <cfRule type="cellIs" dxfId="0" priority="24" stopIfTrue="1" operator="equal">
      <formula>0</formula>
    </cfRule>
  </conditionalFormatting>
  <dataValidations count="1">
    <dataValidation type="list" allowBlank="1" showInputMessage="1" showErrorMessage="1" sqref="WVV983067:WVV983068 JJ8:JJ9 TF8:TF9 ADB8:ADB9 AMX8:AMX9 AWT8:AWT9 BGP8:BGP9 BQL8:BQL9 CAH8:CAH9 CKD8:CKD9 CTZ8:CTZ9 DDV8:DDV9 DNR8:DNR9 DXN8:DXN9 EHJ8:EHJ9 ERF8:ERF9 FBB8:FBB9 FKX8:FKX9 FUT8:FUT9 GEP8:GEP9 GOL8:GOL9 GYH8:GYH9 HID8:HID9 HRZ8:HRZ9 IBV8:IBV9 ILR8:ILR9 IVN8:IVN9 JFJ8:JFJ9 JPF8:JPF9 JZB8:JZB9 KIX8:KIX9 KST8:KST9 LCP8:LCP9 LML8:LML9 LWH8:LWH9 MGD8:MGD9 MPZ8:MPZ9 MZV8:MZV9 NJR8:NJR9 NTN8:NTN9 ODJ8:ODJ9 ONF8:ONF9 OXB8:OXB9 PGX8:PGX9 PQT8:PQT9 QAP8:QAP9 QKL8:QKL9 QUH8:QUH9 RED8:RED9 RNZ8:RNZ9 RXV8:RXV9 SHR8:SHR9 SRN8:SRN9 TBJ8:TBJ9 TLF8:TLF9 TVB8:TVB9 UEX8:UEX9 UOT8:UOT9 UYP8:UYP9 VIL8:VIL9 VSH8:VSH9 WCD8:WCD9 WLZ8:WLZ9 WVV8:WVV9 K65563:M65564 JJ65563:JJ65564 TF65563:TF65564 ADB65563:ADB65564 AMX65563:AMX65564 AWT65563:AWT65564 BGP65563:BGP65564 BQL65563:BQL65564 CAH65563:CAH65564 CKD65563:CKD65564 CTZ65563:CTZ65564 DDV65563:DDV65564 DNR65563:DNR65564 DXN65563:DXN65564 EHJ65563:EHJ65564 ERF65563:ERF65564 FBB65563:FBB65564 FKX65563:FKX65564 FUT65563:FUT65564 GEP65563:GEP65564 GOL65563:GOL65564 GYH65563:GYH65564 HID65563:HID65564 HRZ65563:HRZ65564 IBV65563:IBV65564 ILR65563:ILR65564 IVN65563:IVN65564 JFJ65563:JFJ65564 JPF65563:JPF65564 JZB65563:JZB65564 KIX65563:KIX65564 KST65563:KST65564 LCP65563:LCP65564 LML65563:LML65564 LWH65563:LWH65564 MGD65563:MGD65564 MPZ65563:MPZ65564 MZV65563:MZV65564 NJR65563:NJR65564 NTN65563:NTN65564 ODJ65563:ODJ65564 ONF65563:ONF65564 OXB65563:OXB65564 PGX65563:PGX65564 PQT65563:PQT65564 QAP65563:QAP65564 QKL65563:QKL65564 QUH65563:QUH65564 RED65563:RED65564 RNZ65563:RNZ65564 RXV65563:RXV65564 SHR65563:SHR65564 SRN65563:SRN65564 TBJ65563:TBJ65564 TLF65563:TLF65564 TVB65563:TVB65564 UEX65563:UEX65564 UOT65563:UOT65564 UYP65563:UYP65564 VIL65563:VIL65564 VSH65563:VSH65564 WCD65563:WCD65564 WLZ65563:WLZ65564 WVV65563:WVV65564 K131099:M131100 JJ131099:JJ131100 TF131099:TF131100 ADB131099:ADB131100 AMX131099:AMX131100 AWT131099:AWT131100 BGP131099:BGP131100 BQL131099:BQL131100 CAH131099:CAH131100 CKD131099:CKD131100 CTZ131099:CTZ131100 DDV131099:DDV131100 DNR131099:DNR131100 DXN131099:DXN131100 EHJ131099:EHJ131100 ERF131099:ERF131100 FBB131099:FBB131100 FKX131099:FKX131100 FUT131099:FUT131100 GEP131099:GEP131100 GOL131099:GOL131100 GYH131099:GYH131100 HID131099:HID131100 HRZ131099:HRZ131100 IBV131099:IBV131100 ILR131099:ILR131100 IVN131099:IVN131100 JFJ131099:JFJ131100 JPF131099:JPF131100 JZB131099:JZB131100 KIX131099:KIX131100 KST131099:KST131100 LCP131099:LCP131100 LML131099:LML131100 LWH131099:LWH131100 MGD131099:MGD131100 MPZ131099:MPZ131100 MZV131099:MZV131100 NJR131099:NJR131100 NTN131099:NTN131100 ODJ131099:ODJ131100 ONF131099:ONF131100 OXB131099:OXB131100 PGX131099:PGX131100 PQT131099:PQT131100 QAP131099:QAP131100 QKL131099:QKL131100 QUH131099:QUH131100 RED131099:RED131100 RNZ131099:RNZ131100 RXV131099:RXV131100 SHR131099:SHR131100 SRN131099:SRN131100 TBJ131099:TBJ131100 TLF131099:TLF131100 TVB131099:TVB131100 UEX131099:UEX131100 UOT131099:UOT131100 UYP131099:UYP131100 VIL131099:VIL131100 VSH131099:VSH131100 WCD131099:WCD131100 WLZ131099:WLZ131100 WVV131099:WVV131100 K196635:M196636 JJ196635:JJ196636 TF196635:TF196636 ADB196635:ADB196636 AMX196635:AMX196636 AWT196635:AWT196636 BGP196635:BGP196636 BQL196635:BQL196636 CAH196635:CAH196636 CKD196635:CKD196636 CTZ196635:CTZ196636 DDV196635:DDV196636 DNR196635:DNR196636 DXN196635:DXN196636 EHJ196635:EHJ196636 ERF196635:ERF196636 FBB196635:FBB196636 FKX196635:FKX196636 FUT196635:FUT196636 GEP196635:GEP196636 GOL196635:GOL196636 GYH196635:GYH196636 HID196635:HID196636 HRZ196635:HRZ196636 IBV196635:IBV196636 ILR196635:ILR196636 IVN196635:IVN196636 JFJ196635:JFJ196636 JPF196635:JPF196636 JZB196635:JZB196636 KIX196635:KIX196636 KST196635:KST196636 LCP196635:LCP196636 LML196635:LML196636 LWH196635:LWH196636 MGD196635:MGD196636 MPZ196635:MPZ196636 MZV196635:MZV196636 NJR196635:NJR196636 NTN196635:NTN196636 ODJ196635:ODJ196636 ONF196635:ONF196636 OXB196635:OXB196636 PGX196635:PGX196636 PQT196635:PQT196636 QAP196635:QAP196636 QKL196635:QKL196636 QUH196635:QUH196636 RED196635:RED196636 RNZ196635:RNZ196636 RXV196635:RXV196636 SHR196635:SHR196636 SRN196635:SRN196636 TBJ196635:TBJ196636 TLF196635:TLF196636 TVB196635:TVB196636 UEX196635:UEX196636 UOT196635:UOT196636 UYP196635:UYP196636 VIL196635:VIL196636 VSH196635:VSH196636 WCD196635:WCD196636 WLZ196635:WLZ196636 WVV196635:WVV196636 K262171:M262172 JJ262171:JJ262172 TF262171:TF262172 ADB262171:ADB262172 AMX262171:AMX262172 AWT262171:AWT262172 BGP262171:BGP262172 BQL262171:BQL262172 CAH262171:CAH262172 CKD262171:CKD262172 CTZ262171:CTZ262172 DDV262171:DDV262172 DNR262171:DNR262172 DXN262171:DXN262172 EHJ262171:EHJ262172 ERF262171:ERF262172 FBB262171:FBB262172 FKX262171:FKX262172 FUT262171:FUT262172 GEP262171:GEP262172 GOL262171:GOL262172 GYH262171:GYH262172 HID262171:HID262172 HRZ262171:HRZ262172 IBV262171:IBV262172 ILR262171:ILR262172 IVN262171:IVN262172 JFJ262171:JFJ262172 JPF262171:JPF262172 JZB262171:JZB262172 KIX262171:KIX262172 KST262171:KST262172 LCP262171:LCP262172 LML262171:LML262172 LWH262171:LWH262172 MGD262171:MGD262172 MPZ262171:MPZ262172 MZV262171:MZV262172 NJR262171:NJR262172 NTN262171:NTN262172 ODJ262171:ODJ262172 ONF262171:ONF262172 OXB262171:OXB262172 PGX262171:PGX262172 PQT262171:PQT262172 QAP262171:QAP262172 QKL262171:QKL262172 QUH262171:QUH262172 RED262171:RED262172 RNZ262171:RNZ262172 RXV262171:RXV262172 SHR262171:SHR262172 SRN262171:SRN262172 TBJ262171:TBJ262172 TLF262171:TLF262172 TVB262171:TVB262172 UEX262171:UEX262172 UOT262171:UOT262172 UYP262171:UYP262172 VIL262171:VIL262172 VSH262171:VSH262172 WCD262171:WCD262172 WLZ262171:WLZ262172 WVV262171:WVV262172 K327707:M327708 JJ327707:JJ327708 TF327707:TF327708 ADB327707:ADB327708 AMX327707:AMX327708 AWT327707:AWT327708 BGP327707:BGP327708 BQL327707:BQL327708 CAH327707:CAH327708 CKD327707:CKD327708 CTZ327707:CTZ327708 DDV327707:DDV327708 DNR327707:DNR327708 DXN327707:DXN327708 EHJ327707:EHJ327708 ERF327707:ERF327708 FBB327707:FBB327708 FKX327707:FKX327708 FUT327707:FUT327708 GEP327707:GEP327708 GOL327707:GOL327708 GYH327707:GYH327708 HID327707:HID327708 HRZ327707:HRZ327708 IBV327707:IBV327708 ILR327707:ILR327708 IVN327707:IVN327708 JFJ327707:JFJ327708 JPF327707:JPF327708 JZB327707:JZB327708 KIX327707:KIX327708 KST327707:KST327708 LCP327707:LCP327708 LML327707:LML327708 LWH327707:LWH327708 MGD327707:MGD327708 MPZ327707:MPZ327708 MZV327707:MZV327708 NJR327707:NJR327708 NTN327707:NTN327708 ODJ327707:ODJ327708 ONF327707:ONF327708 OXB327707:OXB327708 PGX327707:PGX327708 PQT327707:PQT327708 QAP327707:QAP327708 QKL327707:QKL327708 QUH327707:QUH327708 RED327707:RED327708 RNZ327707:RNZ327708 RXV327707:RXV327708 SHR327707:SHR327708 SRN327707:SRN327708 TBJ327707:TBJ327708 TLF327707:TLF327708 TVB327707:TVB327708 UEX327707:UEX327708 UOT327707:UOT327708 UYP327707:UYP327708 VIL327707:VIL327708 VSH327707:VSH327708 WCD327707:WCD327708 WLZ327707:WLZ327708 WVV327707:WVV327708 K393243:M393244 JJ393243:JJ393244 TF393243:TF393244 ADB393243:ADB393244 AMX393243:AMX393244 AWT393243:AWT393244 BGP393243:BGP393244 BQL393243:BQL393244 CAH393243:CAH393244 CKD393243:CKD393244 CTZ393243:CTZ393244 DDV393243:DDV393244 DNR393243:DNR393244 DXN393243:DXN393244 EHJ393243:EHJ393244 ERF393243:ERF393244 FBB393243:FBB393244 FKX393243:FKX393244 FUT393243:FUT393244 GEP393243:GEP393244 GOL393243:GOL393244 GYH393243:GYH393244 HID393243:HID393244 HRZ393243:HRZ393244 IBV393243:IBV393244 ILR393243:ILR393244 IVN393243:IVN393244 JFJ393243:JFJ393244 JPF393243:JPF393244 JZB393243:JZB393244 KIX393243:KIX393244 KST393243:KST393244 LCP393243:LCP393244 LML393243:LML393244 LWH393243:LWH393244 MGD393243:MGD393244 MPZ393243:MPZ393244 MZV393243:MZV393244 NJR393243:NJR393244 NTN393243:NTN393244 ODJ393243:ODJ393244 ONF393243:ONF393244 OXB393243:OXB393244 PGX393243:PGX393244 PQT393243:PQT393244 QAP393243:QAP393244 QKL393243:QKL393244 QUH393243:QUH393244 RED393243:RED393244 RNZ393243:RNZ393244 RXV393243:RXV393244 SHR393243:SHR393244 SRN393243:SRN393244 TBJ393243:TBJ393244 TLF393243:TLF393244 TVB393243:TVB393244 UEX393243:UEX393244 UOT393243:UOT393244 UYP393243:UYP393244 VIL393243:VIL393244 VSH393243:VSH393244 WCD393243:WCD393244 WLZ393243:WLZ393244 WVV393243:WVV393244 K458779:M458780 JJ458779:JJ458780 TF458779:TF458780 ADB458779:ADB458780 AMX458779:AMX458780 AWT458779:AWT458780 BGP458779:BGP458780 BQL458779:BQL458780 CAH458779:CAH458780 CKD458779:CKD458780 CTZ458779:CTZ458780 DDV458779:DDV458780 DNR458779:DNR458780 DXN458779:DXN458780 EHJ458779:EHJ458780 ERF458779:ERF458780 FBB458779:FBB458780 FKX458779:FKX458780 FUT458779:FUT458780 GEP458779:GEP458780 GOL458779:GOL458780 GYH458779:GYH458780 HID458779:HID458780 HRZ458779:HRZ458780 IBV458779:IBV458780 ILR458779:ILR458780 IVN458779:IVN458780 JFJ458779:JFJ458780 JPF458779:JPF458780 JZB458779:JZB458780 KIX458779:KIX458780 KST458779:KST458780 LCP458779:LCP458780 LML458779:LML458780 LWH458779:LWH458780 MGD458779:MGD458780 MPZ458779:MPZ458780 MZV458779:MZV458780 NJR458779:NJR458780 NTN458779:NTN458780 ODJ458779:ODJ458780 ONF458779:ONF458780 OXB458779:OXB458780 PGX458779:PGX458780 PQT458779:PQT458780 QAP458779:QAP458780 QKL458779:QKL458780 QUH458779:QUH458780 RED458779:RED458780 RNZ458779:RNZ458780 RXV458779:RXV458780 SHR458779:SHR458780 SRN458779:SRN458780 TBJ458779:TBJ458780 TLF458779:TLF458780 TVB458779:TVB458780 UEX458779:UEX458780 UOT458779:UOT458780 UYP458779:UYP458780 VIL458779:VIL458780 VSH458779:VSH458780 WCD458779:WCD458780 WLZ458779:WLZ458780 WVV458779:WVV458780 K524315:M524316 JJ524315:JJ524316 TF524315:TF524316 ADB524315:ADB524316 AMX524315:AMX524316 AWT524315:AWT524316 BGP524315:BGP524316 BQL524315:BQL524316 CAH524315:CAH524316 CKD524315:CKD524316 CTZ524315:CTZ524316 DDV524315:DDV524316 DNR524315:DNR524316 DXN524315:DXN524316 EHJ524315:EHJ524316 ERF524315:ERF524316 FBB524315:FBB524316 FKX524315:FKX524316 FUT524315:FUT524316 GEP524315:GEP524316 GOL524315:GOL524316 GYH524315:GYH524316 HID524315:HID524316 HRZ524315:HRZ524316 IBV524315:IBV524316 ILR524315:ILR524316 IVN524315:IVN524316 JFJ524315:JFJ524316 JPF524315:JPF524316 JZB524315:JZB524316 KIX524315:KIX524316 KST524315:KST524316 LCP524315:LCP524316 LML524315:LML524316 LWH524315:LWH524316 MGD524315:MGD524316 MPZ524315:MPZ524316 MZV524315:MZV524316 NJR524315:NJR524316 NTN524315:NTN524316 ODJ524315:ODJ524316 ONF524315:ONF524316 OXB524315:OXB524316 PGX524315:PGX524316 PQT524315:PQT524316 QAP524315:QAP524316 QKL524315:QKL524316 QUH524315:QUH524316 RED524315:RED524316 RNZ524315:RNZ524316 RXV524315:RXV524316 SHR524315:SHR524316 SRN524315:SRN524316 TBJ524315:TBJ524316 TLF524315:TLF524316 TVB524315:TVB524316 UEX524315:UEX524316 UOT524315:UOT524316 UYP524315:UYP524316 VIL524315:VIL524316 VSH524315:VSH524316 WCD524315:WCD524316 WLZ524315:WLZ524316 WVV524315:WVV524316 K589851:M589852 JJ589851:JJ589852 TF589851:TF589852 ADB589851:ADB589852 AMX589851:AMX589852 AWT589851:AWT589852 BGP589851:BGP589852 BQL589851:BQL589852 CAH589851:CAH589852 CKD589851:CKD589852 CTZ589851:CTZ589852 DDV589851:DDV589852 DNR589851:DNR589852 DXN589851:DXN589852 EHJ589851:EHJ589852 ERF589851:ERF589852 FBB589851:FBB589852 FKX589851:FKX589852 FUT589851:FUT589852 GEP589851:GEP589852 GOL589851:GOL589852 GYH589851:GYH589852 HID589851:HID589852 HRZ589851:HRZ589852 IBV589851:IBV589852 ILR589851:ILR589852 IVN589851:IVN589852 JFJ589851:JFJ589852 JPF589851:JPF589852 JZB589851:JZB589852 KIX589851:KIX589852 KST589851:KST589852 LCP589851:LCP589852 LML589851:LML589852 LWH589851:LWH589852 MGD589851:MGD589852 MPZ589851:MPZ589852 MZV589851:MZV589852 NJR589851:NJR589852 NTN589851:NTN589852 ODJ589851:ODJ589852 ONF589851:ONF589852 OXB589851:OXB589852 PGX589851:PGX589852 PQT589851:PQT589852 QAP589851:QAP589852 QKL589851:QKL589852 QUH589851:QUH589852 RED589851:RED589852 RNZ589851:RNZ589852 RXV589851:RXV589852 SHR589851:SHR589852 SRN589851:SRN589852 TBJ589851:TBJ589852 TLF589851:TLF589852 TVB589851:TVB589852 UEX589851:UEX589852 UOT589851:UOT589852 UYP589851:UYP589852 VIL589851:VIL589852 VSH589851:VSH589852 WCD589851:WCD589852 WLZ589851:WLZ589852 WVV589851:WVV589852 K655387:M655388 JJ655387:JJ655388 TF655387:TF655388 ADB655387:ADB655388 AMX655387:AMX655388 AWT655387:AWT655388 BGP655387:BGP655388 BQL655387:BQL655388 CAH655387:CAH655388 CKD655387:CKD655388 CTZ655387:CTZ655388 DDV655387:DDV655388 DNR655387:DNR655388 DXN655387:DXN655388 EHJ655387:EHJ655388 ERF655387:ERF655388 FBB655387:FBB655388 FKX655387:FKX655388 FUT655387:FUT655388 GEP655387:GEP655388 GOL655387:GOL655388 GYH655387:GYH655388 HID655387:HID655388 HRZ655387:HRZ655388 IBV655387:IBV655388 ILR655387:ILR655388 IVN655387:IVN655388 JFJ655387:JFJ655388 JPF655387:JPF655388 JZB655387:JZB655388 KIX655387:KIX655388 KST655387:KST655388 LCP655387:LCP655388 LML655387:LML655388 LWH655387:LWH655388 MGD655387:MGD655388 MPZ655387:MPZ655388 MZV655387:MZV655388 NJR655387:NJR655388 NTN655387:NTN655388 ODJ655387:ODJ655388 ONF655387:ONF655388 OXB655387:OXB655388 PGX655387:PGX655388 PQT655387:PQT655388 QAP655387:QAP655388 QKL655387:QKL655388 QUH655387:QUH655388 RED655387:RED655388 RNZ655387:RNZ655388 RXV655387:RXV655388 SHR655387:SHR655388 SRN655387:SRN655388 TBJ655387:TBJ655388 TLF655387:TLF655388 TVB655387:TVB655388 UEX655387:UEX655388 UOT655387:UOT655388 UYP655387:UYP655388 VIL655387:VIL655388 VSH655387:VSH655388 WCD655387:WCD655388 WLZ655387:WLZ655388 WVV655387:WVV655388 K720923:M720924 JJ720923:JJ720924 TF720923:TF720924 ADB720923:ADB720924 AMX720923:AMX720924 AWT720923:AWT720924 BGP720923:BGP720924 BQL720923:BQL720924 CAH720923:CAH720924 CKD720923:CKD720924 CTZ720923:CTZ720924 DDV720923:DDV720924 DNR720923:DNR720924 DXN720923:DXN720924 EHJ720923:EHJ720924 ERF720923:ERF720924 FBB720923:FBB720924 FKX720923:FKX720924 FUT720923:FUT720924 GEP720923:GEP720924 GOL720923:GOL720924 GYH720923:GYH720924 HID720923:HID720924 HRZ720923:HRZ720924 IBV720923:IBV720924 ILR720923:ILR720924 IVN720923:IVN720924 JFJ720923:JFJ720924 JPF720923:JPF720924 JZB720923:JZB720924 KIX720923:KIX720924 KST720923:KST720924 LCP720923:LCP720924 LML720923:LML720924 LWH720923:LWH720924 MGD720923:MGD720924 MPZ720923:MPZ720924 MZV720923:MZV720924 NJR720923:NJR720924 NTN720923:NTN720924 ODJ720923:ODJ720924 ONF720923:ONF720924 OXB720923:OXB720924 PGX720923:PGX720924 PQT720923:PQT720924 QAP720923:QAP720924 QKL720923:QKL720924 QUH720923:QUH720924 RED720923:RED720924 RNZ720923:RNZ720924 RXV720923:RXV720924 SHR720923:SHR720924 SRN720923:SRN720924 TBJ720923:TBJ720924 TLF720923:TLF720924 TVB720923:TVB720924 UEX720923:UEX720924 UOT720923:UOT720924 UYP720923:UYP720924 VIL720923:VIL720924 VSH720923:VSH720924 WCD720923:WCD720924 WLZ720923:WLZ720924 WVV720923:WVV720924 K786459:M786460 JJ786459:JJ786460 TF786459:TF786460 ADB786459:ADB786460 AMX786459:AMX786460 AWT786459:AWT786460 BGP786459:BGP786460 BQL786459:BQL786460 CAH786459:CAH786460 CKD786459:CKD786460 CTZ786459:CTZ786460 DDV786459:DDV786460 DNR786459:DNR786460 DXN786459:DXN786460 EHJ786459:EHJ786460 ERF786459:ERF786460 FBB786459:FBB786460 FKX786459:FKX786460 FUT786459:FUT786460 GEP786459:GEP786460 GOL786459:GOL786460 GYH786459:GYH786460 HID786459:HID786460 HRZ786459:HRZ786460 IBV786459:IBV786460 ILR786459:ILR786460 IVN786459:IVN786460 JFJ786459:JFJ786460 JPF786459:JPF786460 JZB786459:JZB786460 KIX786459:KIX786460 KST786459:KST786460 LCP786459:LCP786460 LML786459:LML786460 LWH786459:LWH786460 MGD786459:MGD786460 MPZ786459:MPZ786460 MZV786459:MZV786460 NJR786459:NJR786460 NTN786459:NTN786460 ODJ786459:ODJ786460 ONF786459:ONF786460 OXB786459:OXB786460 PGX786459:PGX786460 PQT786459:PQT786460 QAP786459:QAP786460 QKL786459:QKL786460 QUH786459:QUH786460 RED786459:RED786460 RNZ786459:RNZ786460 RXV786459:RXV786460 SHR786459:SHR786460 SRN786459:SRN786460 TBJ786459:TBJ786460 TLF786459:TLF786460 TVB786459:TVB786460 UEX786459:UEX786460 UOT786459:UOT786460 UYP786459:UYP786460 VIL786459:VIL786460 VSH786459:VSH786460 WCD786459:WCD786460 WLZ786459:WLZ786460 WVV786459:WVV786460 K851995:M851996 JJ851995:JJ851996 TF851995:TF851996 ADB851995:ADB851996 AMX851995:AMX851996 AWT851995:AWT851996 BGP851995:BGP851996 BQL851995:BQL851996 CAH851995:CAH851996 CKD851995:CKD851996 CTZ851995:CTZ851996 DDV851995:DDV851996 DNR851995:DNR851996 DXN851995:DXN851996 EHJ851995:EHJ851996 ERF851995:ERF851996 FBB851995:FBB851996 FKX851995:FKX851996 FUT851995:FUT851996 GEP851995:GEP851996 GOL851995:GOL851996 GYH851995:GYH851996 HID851995:HID851996 HRZ851995:HRZ851996 IBV851995:IBV851996 ILR851995:ILR851996 IVN851995:IVN851996 JFJ851995:JFJ851996 JPF851995:JPF851996 JZB851995:JZB851996 KIX851995:KIX851996 KST851995:KST851996 LCP851995:LCP851996 LML851995:LML851996 LWH851995:LWH851996 MGD851995:MGD851996 MPZ851995:MPZ851996 MZV851995:MZV851996 NJR851995:NJR851996 NTN851995:NTN851996 ODJ851995:ODJ851996 ONF851995:ONF851996 OXB851995:OXB851996 PGX851995:PGX851996 PQT851995:PQT851996 QAP851995:QAP851996 QKL851995:QKL851996 QUH851995:QUH851996 RED851995:RED851996 RNZ851995:RNZ851996 RXV851995:RXV851996 SHR851995:SHR851996 SRN851995:SRN851996 TBJ851995:TBJ851996 TLF851995:TLF851996 TVB851995:TVB851996 UEX851995:UEX851996 UOT851995:UOT851996 UYP851995:UYP851996 VIL851995:VIL851996 VSH851995:VSH851996 WCD851995:WCD851996 WLZ851995:WLZ851996 WVV851995:WVV851996 K917531:M917532 JJ917531:JJ917532 TF917531:TF917532 ADB917531:ADB917532 AMX917531:AMX917532 AWT917531:AWT917532 BGP917531:BGP917532 BQL917531:BQL917532 CAH917531:CAH917532 CKD917531:CKD917532 CTZ917531:CTZ917532 DDV917531:DDV917532 DNR917531:DNR917532 DXN917531:DXN917532 EHJ917531:EHJ917532 ERF917531:ERF917532 FBB917531:FBB917532 FKX917531:FKX917532 FUT917531:FUT917532 GEP917531:GEP917532 GOL917531:GOL917532 GYH917531:GYH917532 HID917531:HID917532 HRZ917531:HRZ917532 IBV917531:IBV917532 ILR917531:ILR917532 IVN917531:IVN917532 JFJ917531:JFJ917532 JPF917531:JPF917532 JZB917531:JZB917532 KIX917531:KIX917532 KST917531:KST917532 LCP917531:LCP917532 LML917531:LML917532 LWH917531:LWH917532 MGD917531:MGD917532 MPZ917531:MPZ917532 MZV917531:MZV917532 NJR917531:NJR917532 NTN917531:NTN917532 ODJ917531:ODJ917532 ONF917531:ONF917532 OXB917531:OXB917532 PGX917531:PGX917532 PQT917531:PQT917532 QAP917531:QAP917532 QKL917531:QKL917532 QUH917531:QUH917532 RED917531:RED917532 RNZ917531:RNZ917532 RXV917531:RXV917532 SHR917531:SHR917532 SRN917531:SRN917532 TBJ917531:TBJ917532 TLF917531:TLF917532 TVB917531:TVB917532 UEX917531:UEX917532 UOT917531:UOT917532 UYP917531:UYP917532 VIL917531:VIL917532 VSH917531:VSH917532 WCD917531:WCD917532 WLZ917531:WLZ917532 WVV917531:WVV917532 K983067:M983068 JJ983067:JJ983068 TF983067:TF983068 ADB983067:ADB983068 AMX983067:AMX983068 AWT983067:AWT983068 BGP983067:BGP983068 BQL983067:BQL983068 CAH983067:CAH983068 CKD983067:CKD983068 CTZ983067:CTZ983068 DDV983067:DDV983068 DNR983067:DNR983068 DXN983067:DXN983068 EHJ983067:EHJ983068 ERF983067:ERF983068 FBB983067:FBB983068 FKX983067:FKX983068 FUT983067:FUT983068 GEP983067:GEP983068 GOL983067:GOL983068 GYH983067:GYH983068 HID983067:HID983068 HRZ983067:HRZ983068 IBV983067:IBV983068 ILR983067:ILR983068 IVN983067:IVN983068 JFJ983067:JFJ983068 JPF983067:JPF983068 JZB983067:JZB983068 KIX983067:KIX983068 KST983067:KST983068 LCP983067:LCP983068 LML983067:LML983068 LWH983067:LWH983068 MGD983067:MGD983068 MPZ983067:MPZ983068 MZV983067:MZV983068 NJR983067:NJR983068 NTN983067:NTN983068 ODJ983067:ODJ983068 ONF983067:ONF983068 OXB983067:OXB983068 PGX983067:PGX983068 PQT983067:PQT983068 QAP983067:QAP983068 QKL983067:QKL983068 QUH983067:QUH983068 RED983067:RED983068 RNZ983067:RNZ983068 RXV983067:RXV983068 SHR983067:SHR983068 SRN983067:SRN983068 TBJ983067:TBJ983068 TLF983067:TLF983068 TVB983067:TVB983068 UEX983067:UEX983068 UOT983067:UOT983068 UYP983067:UYP983068 VIL983067:VIL983068 VSH983067:VSH983068 WCD983067:WCD983068 WLZ983067:WLZ983068" xr:uid="{09F65BC3-BDBF-A444-B828-4C209FBC4D0A}">
      <formula1>SI</formula1>
    </dataValidation>
  </dataValidations>
  <hyperlinks>
    <hyperlink ref="D63" r:id="rId1" location="oabtgroup=Groupe%2520A&amp;oabtopencours=SearchEngineVNextV2&amp;ocontext=Multi%20r%C3%A9sultats&amp;otype=Moteur%20de%20recherches" xr:uid="{7DAAF6E3-C84A-5D48-B134-130B2564B534}"/>
    <hyperlink ref="D64" r:id="rId2" xr:uid="{0A08A26C-F07D-6E43-84CD-E1623CED9FEB}"/>
  </hyperlinks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/>
  <headerFooter>
    <oddHeader>&amp;C
Studio Bianchi commercialisti S.r.l.</oddHeader>
    <oddFooter>&amp;C&amp;"Century Gothic,Normale"Documento di proprietà dello studio Calvi Barbara - Riproduzione vietata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284DA6-CF96-0246-AF77-B8AF09C9644D}">
          <x14:formula1>
            <xm:f>'Elenco verificatori'!$A$2:$A$101</xm:f>
          </x14:formula1>
          <xm:sqref>J5:N5</xm:sqref>
        </x14:dataValidation>
        <x14:dataValidation type="list" allowBlank="1" showInputMessage="1" showErrorMessage="1" xr:uid="{1B9621AD-7F48-704C-A64A-D0468B873208}">
          <x14:formula1>
            <xm:f>'Elenco verificatori'!$D$1:$D$5</xm:f>
          </x14:formula1>
          <xm:sqref>K8:N9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69657-82DB-7E4D-931B-6E93634CC862}">
  <sheetPr codeName="Foglio2"/>
  <dimension ref="A1:D15"/>
  <sheetViews>
    <sheetView workbookViewId="0">
      <selection activeCell="A4" sqref="A4"/>
    </sheetView>
  </sheetViews>
  <sheetFormatPr baseColWidth="10" defaultRowHeight="14" x14ac:dyDescent="0.15"/>
  <cols>
    <col min="1" max="1" width="32.83203125" style="15" customWidth="1"/>
    <col min="2" max="3" width="10.83203125" style="15"/>
    <col min="4" max="4" width="26.1640625" style="15" bestFit="1" customWidth="1"/>
    <col min="5" max="16384" width="10.83203125" style="15"/>
  </cols>
  <sheetData>
    <row r="1" spans="1:4" x14ac:dyDescent="0.15">
      <c r="A1" s="16" t="s">
        <v>36</v>
      </c>
      <c r="D1" s="23" t="s">
        <v>4</v>
      </c>
    </row>
    <row r="2" spans="1:4" x14ac:dyDescent="0.15">
      <c r="D2" s="23" t="s">
        <v>6</v>
      </c>
    </row>
    <row r="3" spans="1:4" x14ac:dyDescent="0.15">
      <c r="A3" s="22"/>
      <c r="D3" s="16" t="s">
        <v>38</v>
      </c>
    </row>
    <row r="4" spans="1:4" x14ac:dyDescent="0.15">
      <c r="A4" s="22"/>
      <c r="D4" s="16" t="s">
        <v>39</v>
      </c>
    </row>
    <row r="5" spans="1:4" x14ac:dyDescent="0.15">
      <c r="A5" s="22"/>
    </row>
    <row r="6" spans="1:4" x14ac:dyDescent="0.15">
      <c r="A6" s="22"/>
    </row>
    <row r="7" spans="1:4" x14ac:dyDescent="0.15">
      <c r="A7" s="22"/>
    </row>
    <row r="8" spans="1:4" x14ac:dyDescent="0.15">
      <c r="A8" s="22"/>
    </row>
    <row r="9" spans="1:4" x14ac:dyDescent="0.15">
      <c r="A9" s="22"/>
    </row>
    <row r="10" spans="1:4" x14ac:dyDescent="0.15">
      <c r="A10" s="22"/>
    </row>
    <row r="11" spans="1:4" x14ac:dyDescent="0.15">
      <c r="A11" s="22"/>
    </row>
    <row r="12" spans="1:4" x14ac:dyDescent="0.15">
      <c r="A12" s="22"/>
    </row>
    <row r="13" spans="1:4" x14ac:dyDescent="0.15">
      <c r="A13" s="22"/>
    </row>
    <row r="14" spans="1:4" x14ac:dyDescent="0.15">
      <c r="A14" s="22"/>
    </row>
    <row r="15" spans="1:4" x14ac:dyDescent="0.15">
      <c r="A15" s="2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Elenco verificatori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Calvi</dc:creator>
  <cp:lastModifiedBy>Barbara Calvi</cp:lastModifiedBy>
  <cp:lastPrinted>2024-02-24T11:07:55Z</cp:lastPrinted>
  <dcterms:created xsi:type="dcterms:W3CDTF">2024-02-24T10:56:25Z</dcterms:created>
  <dcterms:modified xsi:type="dcterms:W3CDTF">2024-02-28T18:06:54Z</dcterms:modified>
</cp:coreProperties>
</file>